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Kensetu08\下水道hdd\⑥決算統計及び地方公営企業関係\地方公営企業関係\経営比較分析表関係\策定・内容更新\20190116_【熊本県市町村課・130期限】公営企業に係る経営比較分析表（平成２９年度決算）の分析等について（依頼）\※報告（20190205修正）\"/>
    </mc:Choice>
  </mc:AlternateContent>
  <workbookProtection workbookAlgorithmName="SHA-512" workbookHashValue="qBnr8kGoFlLsFSq8VIASbxQ2HuqRxWFygUOntKpGK1p9QuW21CO7Fqs9lRjG5iUccHqVN9SgaXLsGZmvXDwckA==" workbookSaltValue="qfLZM13vyW4YTfq+8YfubQ==" workbookSpinCount="100000" lockStructure="1"/>
  <bookViews>
    <workbookView xWindow="0" yWindow="0" windowWidth="15356"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<sst xmlns="http://schemas.openxmlformats.org/spreadsheetml/2006/main" count="251" uniqueCount="125">
  <si>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</si>
  <si>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</si>
  <si>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</si>
  <si>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</si>
  <si>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</si>
  <si>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</si>
  <si>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</si>
  <si>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</si>
  <si>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</si>
  <si>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</si>
  <si>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</si>
  <si>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</si>
  <si>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</si>
  <si>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</si>
  <si>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</si>
  <si>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</si>
  <si>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</si>
  <si>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</si>
  <si>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</si>
  <si>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</si>
  <si>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</si>
  <si>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</si>
  <si>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</si>
  <si>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</si>
  <si>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</si>
  <si>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</si>
  <si>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</si>
  <si>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</si>
  <si>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</si>
  <si>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</si>
  <si>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</si>
  <si>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</si>
  <si>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</si>
  <si>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</si>
  <si>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</si>
  <si>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</si>
  <si>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</si>
  <si>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</si>
  <si>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</si>
  <si>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</si>
  <si>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</si>
  <si>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</si>
  <si>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</si>
  <si>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</si>
  <si>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</si>
  <si>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</si>
  <si>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</si>
  <si>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</si>
  <si>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</si>
  <si>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</si>
  <si>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</si>
  <si>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</si>
  <si>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</si>
  <si>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</si>
  <si>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</si>
  <si>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</si>
  <si>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</si>
  <si>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</si>
  <si>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</si>
  <si>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</si>
  <si>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</si>
  <si>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</si>
  <si>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</si>
  <si>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</si>
  <si>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</si>
  <si>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</si>
  <si>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</si>
  <si>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</si>
  <si>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</si>
  <si>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</si>
  <si>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</si>
  <si>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</si>
  <si>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</si>
  <si>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</si>
  <si>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</si>
  <si>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</si>
  <si>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</si>
  <si>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</si>
  <si>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</si>
  <si>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</si>
  <si>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</si>
  <si>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</si>
  <si>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</si>
  <si>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</si>
  <si>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</si>
  <si>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</si>
  <si>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</si>
  <si>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</si>
  <si>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</si>
  <si>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</si>
  <si>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</si>
  <si>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</si>
  <si>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</si>
  <si>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</si>
  <si>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</si>
  <si>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</si>
  <si>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</si>
  <si>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</si>
  <si>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</si>
  <si>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</si>
  <si>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</si>
  <si>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</si>
  <si>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</si>
  <si>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</si>
  <si>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</si>
  <si>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</si>
  <si>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</si>
  <si>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</si>
  <si>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</si>
  <si>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南小国町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</si>
  <si>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</si>
  <si>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</si>
  <si>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</si>
  <si>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</si>
  <si>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</si>
  <si>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</si>
  <si>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</si>
  <si>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</si>
  <si>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</si>
  <si>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</si>
  <si>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</si>
  <si>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</si>
  <si>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収益的収支比率、経費回収率ともに微増しており、汚水処理原価は類似団体との比較において下回った水準で推移していることから、比較的安定した経営となっていると考えられる。
また、収入増加につながる取組も必要となるが、特定環境保全公共下水道事業及び農業集落排水事業の料金との整合性をとっているため、料金設定の変更は困難と考える。</t>
    <rPh sb="0" eb="3">
      <t>シュウエキテキ</t>
    </rPh>
    <rPh sb="3" eb="5">
      <t>シュウシ</t>
    </rPh>
    <rPh sb="5" eb="7">
      <t>ヒリツ</t>
    </rPh>
    <rPh sb="8" eb="10">
      <t>ケイヒ</t>
    </rPh>
    <rPh sb="10" eb="13">
      <t>カイシュウリツ</t>
    </rPh>
    <rPh sb="16" eb="18">
      <t>ビゾウ</t>
    </rPh>
    <rPh sb="23" eb="25">
      <t>オスイ</t>
    </rPh>
    <rPh sb="25" eb="27">
      <t>ショリ</t>
    </rPh>
    <rPh sb="27" eb="29">
      <t>ゲンカ</t>
    </rPh>
    <rPh sb="30" eb="32">
      <t>ルイジ</t>
    </rPh>
    <rPh sb="32" eb="34">
      <t>ダンタイ</t>
    </rPh>
    <rPh sb="36" eb="38">
      <t>ヒカク</t>
    </rPh>
    <rPh sb="42" eb="44">
      <t>シタマワ</t>
    </rPh>
    <rPh sb="46" eb="48">
      <t>スイジュン</t>
    </rPh>
    <rPh sb="49" eb="51">
      <t>スイイ</t>
    </rPh>
    <rPh sb="60" eb="63">
      <t>ヒカクテキ</t>
    </rPh>
    <rPh sb="63" eb="65">
      <t>アンテイ</t>
    </rPh>
    <rPh sb="67" eb="69">
      <t>ケイエイ</t>
    </rPh>
    <rPh sb="76" eb="77">
      <t>カンガ</t>
    </rPh>
    <rPh sb="86" eb="90">
      <t>シュウニュウゾウカ</t>
    </rPh>
    <rPh sb="95" eb="97">
      <t>トリクミ</t>
    </rPh>
    <rPh sb="98" eb="100">
      <t>ヒツヨウ</t>
    </rPh>
    <rPh sb="105" eb="107">
      <t>トクテイ</t>
    </rPh>
    <rPh sb="107" eb="109">
      <t>カンキョウ</t>
    </rPh>
    <rPh sb="109" eb="111">
      <t>ホゼン</t>
    </rPh>
    <rPh sb="111" eb="113">
      <t>コウキョウ</t>
    </rPh>
    <rPh sb="113" eb="116">
      <t>ゲスイドウ</t>
    </rPh>
    <rPh sb="116" eb="118">
      <t>ジギョウ</t>
    </rPh>
    <rPh sb="118" eb="119">
      <t>オヨ</t>
    </rPh>
    <rPh sb="120" eb="122">
      <t>ノウギョウ</t>
    </rPh>
    <rPh sb="122" eb="124">
      <t>シュウラク</t>
    </rPh>
    <rPh sb="124" eb="126">
      <t>ハイスイ</t>
    </rPh>
    <rPh sb="126" eb="128">
      <t>ジギョウ</t>
    </rPh>
    <rPh sb="129" eb="131">
      <t>リョウキン</t>
    </rPh>
    <rPh sb="133" eb="136">
      <t>セイゴウセイ</t>
    </rPh>
    <rPh sb="145" eb="147">
      <t>リョウキン</t>
    </rPh>
    <rPh sb="147" eb="149">
      <t>セッテイ</t>
    </rPh>
    <rPh sb="150" eb="152">
      <t>ヘンコウ</t>
    </rPh>
    <rPh sb="153" eb="155">
      <t>コンナン</t>
    </rPh>
    <rPh sb="156" eb="157">
      <t>カンガ</t>
    </rPh>
    <phoneticPr fontId="4"/>
  </si>
  <si>
    <t>経費回収率が微増し、汚水処理原価も類似団体との比較において下回った水準で推移していることから、比較的安定した経営となっていると考えられるが、収入増加につながる取組を検討する必要がある。
また、更新計画を策定することで、維持管理費等の投資計画の見直しを含め、長寿命化計画の策定を目指す必要があると考えられる。
経営戦略：平成31年度までに策定予定</t>
    <rPh sb="0" eb="2">
      <t>ケイヒ</t>
    </rPh>
    <rPh sb="2" eb="5">
      <t>カイシュウリツ</t>
    </rPh>
    <rPh sb="6" eb="8">
      <t>ビゾウ</t>
    </rPh>
    <rPh sb="10" eb="12">
      <t>オスイ</t>
    </rPh>
    <rPh sb="12" eb="14">
      <t>ショリ</t>
    </rPh>
    <rPh sb="14" eb="16">
      <t>ゲンカ</t>
    </rPh>
    <rPh sb="17" eb="19">
      <t>ルイジ</t>
    </rPh>
    <rPh sb="19" eb="21">
      <t>ダンタイ</t>
    </rPh>
    <rPh sb="23" eb="25">
      <t>ヒカク</t>
    </rPh>
    <rPh sb="29" eb="31">
      <t>シタマワ</t>
    </rPh>
    <rPh sb="33" eb="35">
      <t>スイジュン</t>
    </rPh>
    <rPh sb="36" eb="38">
      <t>スイイ</t>
    </rPh>
    <rPh sb="47" eb="50">
      <t>ヒカクテキ</t>
    </rPh>
    <rPh sb="50" eb="52">
      <t>アンテイ</t>
    </rPh>
    <rPh sb="54" eb="56">
      <t>ケイエイ</t>
    </rPh>
    <rPh sb="63" eb="64">
      <t>カンガ</t>
    </rPh>
    <rPh sb="70" eb="74">
      <t>シュウニュウゾウカ</t>
    </rPh>
    <rPh sb="79" eb="81">
      <t>トリクミ</t>
    </rPh>
    <rPh sb="82" eb="84">
      <t>ケントウ</t>
    </rPh>
    <rPh sb="86" eb="88">
      <t>ヒツヨウ</t>
    </rPh>
    <rPh sb="96" eb="98">
      <t>コウシン</t>
    </rPh>
    <rPh sb="98" eb="100">
      <t>ケイカク</t>
    </rPh>
    <rPh sb="101" eb="103">
      <t>サクテイ</t>
    </rPh>
    <rPh sb="109" eb="111">
      <t>イジ</t>
    </rPh>
    <rPh sb="111" eb="114">
      <t>カンリヒ</t>
    </rPh>
    <rPh sb="114" eb="115">
      <t>トウ</t>
    </rPh>
    <rPh sb="116" eb="118">
      <t>トウシ</t>
    </rPh>
    <rPh sb="118" eb="120">
      <t>ケイカク</t>
    </rPh>
    <rPh sb="121" eb="123">
      <t>ミナオ</t>
    </rPh>
    <rPh sb="125" eb="126">
      <t>フク</t>
    </rPh>
    <rPh sb="128" eb="132">
      <t>チョウジュミョウカ</t>
    </rPh>
    <rPh sb="132" eb="134">
      <t>ケイカク</t>
    </rPh>
    <rPh sb="135" eb="137">
      <t>サクテイ</t>
    </rPh>
    <rPh sb="138" eb="140">
      <t>メザ</t>
    </rPh>
    <rPh sb="141" eb="143">
      <t>ヒツヨウ</t>
    </rPh>
    <rPh sb="147" eb="148">
      <t>カンガ</t>
    </rPh>
    <rPh sb="155" eb="159">
      <t>ケイエイセンリャク</t>
    </rPh>
    <rPh sb="160" eb="162">
      <t>ヘイセイ</t>
    </rPh>
    <rPh sb="164" eb="166">
      <t>ネンド</t>
    </rPh>
    <rPh sb="169" eb="171">
      <t>サクテイ</t>
    </rPh>
    <rPh sb="171" eb="173">
      <t>ヨテイ</t>
    </rPh>
    <phoneticPr fontId="4"/>
  </si>
  <si>
    <t>現状として浄化槽は住居建築時に設置し、耐用年数はあるが改築や建替まで更新を行うことは稀であることから、新設工事の際に適正な管理を行うことによる延命対策と、維持管理上の補修等による延命対策計画を中心とした長寿命化計画の策定につながるようにする必要があると考える。</t>
    <rPh sb="0" eb="2">
      <t>ゲンジョウ</t>
    </rPh>
    <rPh sb="5" eb="8">
      <t>ジョウカソウ</t>
    </rPh>
    <rPh sb="9" eb="11">
      <t>ジュウキョ</t>
    </rPh>
    <rPh sb="11" eb="14">
      <t>ケンチクジ</t>
    </rPh>
    <rPh sb="15" eb="17">
      <t>セッチ</t>
    </rPh>
    <rPh sb="19" eb="21">
      <t>タイヨウ</t>
    </rPh>
    <rPh sb="21" eb="23">
      <t>ネンスウ</t>
    </rPh>
    <rPh sb="27" eb="29">
      <t>カイチク</t>
    </rPh>
    <rPh sb="30" eb="32">
      <t>タテカエ</t>
    </rPh>
    <rPh sb="34" eb="36">
      <t>コウシン</t>
    </rPh>
    <rPh sb="37" eb="38">
      <t>オコナ</t>
    </rPh>
    <rPh sb="42" eb="43">
      <t>マレ</t>
    </rPh>
    <rPh sb="51" eb="53">
      <t>シンセツ</t>
    </rPh>
    <rPh sb="53" eb="55">
      <t>コウジ</t>
    </rPh>
    <rPh sb="56" eb="57">
      <t>サイ</t>
    </rPh>
    <rPh sb="58" eb="60">
      <t>テキセイ</t>
    </rPh>
    <rPh sb="61" eb="63">
      <t>カンリ</t>
    </rPh>
    <rPh sb="64" eb="65">
      <t>オコナ</t>
    </rPh>
    <rPh sb="71" eb="73">
      <t>エンメイ</t>
    </rPh>
    <rPh sb="73" eb="75">
      <t>タイサク</t>
    </rPh>
    <rPh sb="77" eb="79">
      <t>イジ</t>
    </rPh>
    <rPh sb="79" eb="81">
      <t>カンリ</t>
    </rPh>
    <rPh sb="81" eb="82">
      <t>ジョウ</t>
    </rPh>
    <rPh sb="83" eb="85">
      <t>ホシュウ</t>
    </rPh>
    <rPh sb="85" eb="86">
      <t>トウ</t>
    </rPh>
    <rPh sb="89" eb="91">
      <t>エンメイ</t>
    </rPh>
    <rPh sb="91" eb="93">
      <t>タイサク</t>
    </rPh>
    <rPh sb="93" eb="95">
      <t>ケイカク</t>
    </rPh>
    <rPh sb="96" eb="98">
      <t>チュウシン</t>
    </rPh>
    <rPh sb="101" eb="105">
      <t>チョウジュミョウカ</t>
    </rPh>
    <rPh sb="105" eb="107">
      <t>ケイカク</t>
    </rPh>
    <rPh sb="108" eb="110">
      <t>サクテイ</t>
    </rPh>
    <rPh sb="120" eb="122">
      <t>ヒツヨウ</t>
    </rPh>
    <rPh sb="126" eb="1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</si>
</sst>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B5-4EB9-A597-693DEFBF8E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B5-4EB9-A597-693DEFBF8E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B92-4FA5-AC23-BFEB246D10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EB92-4FA5-AC23-BFEB246D10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99.8</c:v>
                </c:pt>
                <c:pt idx="1">
                  <c:v>99.79</c:v>
                </c:pt>
                <c:pt idx="2">
                  <c:v>99.78</c:v>
                </c:pt>
                <c:pt idx="3">
                  <c:v>99.8</c:v>
                </c:pt>
                <c:pt idx="4">
                  <c:v>99.79</c:v>
                </c:pt>
              </c:numCache>
            </c:numRef>
          </c:val>
          <c:extLst>
            <c:ext xmlns:c16="http://schemas.microsoft.com/office/drawing/2014/chart" uri="{C3380CC4-5D6E-409C-BE32-E72D297353CC}">
              <c16:uniqueId val="{00000000-4EAC-4B8C-9F8D-A3A30EF2D9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4EAC-4B8C-9F8D-A3A30EF2D9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94.32</c:v>
                </c:pt>
                <c:pt idx="1">
                  <c:v>98.37</c:v>
                </c:pt>
                <c:pt idx="2">
                  <c:v>95.42</c:v>
                </c:pt>
                <c:pt idx="3">
                  <c:v>78.430000000000007</c:v>
                </c:pt>
                <c:pt idx="4">
                  <c:v>83.31</c:v>
                </c:pt>
              </c:numCache>
            </c:numRef>
          </c:val>
          <c:extLst>
            <c:ext xmlns:c16="http://schemas.microsoft.com/office/drawing/2014/chart" uri="{C3380CC4-5D6E-409C-BE32-E72D297353CC}">
              <c16:uniqueId val="{00000000-5FF4-4921-9326-F201D01AB9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4-4921-9326-F201D01AB9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6A-4BBE-B7D1-20DA3DB425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6A-4BBE-B7D1-20DA3DB425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8-4473-B8C2-9E76DDC263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8-4473-B8C2-9E76DDC263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5-47BA-8989-44F9C9EB8E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5-47BA-8989-44F9C9EB8E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7-454B-BE06-CD7D8F0A82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7-454B-BE06-CD7D8F0A82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2-4C75-915D-E1647BEDB6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1E42-4C75-915D-E1647BEDB6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68.209999999999994</c:v>
                </c:pt>
                <c:pt idx="1">
                  <c:v>71.989999999999995</c:v>
                </c:pt>
                <c:pt idx="2">
                  <c:v>69.709999999999994</c:v>
                </c:pt>
                <c:pt idx="3">
                  <c:v>68.31</c:v>
                </c:pt>
                <c:pt idx="4">
                  <c:v>69.19</c:v>
                </c:pt>
              </c:numCache>
            </c:numRef>
          </c:val>
          <c:extLst>
            <c:ext xmlns:c16="http://schemas.microsoft.com/office/drawing/2014/chart" uri="{C3380CC4-5D6E-409C-BE32-E72D297353CC}">
              <c16:uniqueId val="{00000000-3EB1-4612-B2ED-B793A6D20B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3EB1-4612-B2ED-B793A6D20B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153.69999999999999</c:v>
                </c:pt>
                <c:pt idx="1">
                  <c:v>150</c:v>
                </c:pt>
                <c:pt idx="2">
                  <c:v>150.76</c:v>
                </c:pt>
                <c:pt idx="3">
                  <c:v>152.83000000000001</c:v>
                </c:pt>
                <c:pt idx="4">
                  <c:v>153.53</c:v>
                </c:pt>
              </c:numCache>
            </c:numRef>
          </c:val>
          <c:extLst>
            <c:ext xmlns:c16="http://schemas.microsoft.com/office/drawing/2014/chart" uri="{C3380CC4-5D6E-409C-BE32-E72D297353CC}">
              <c16:uniqueId val="{00000000-EFAB-44E5-9C7D-477BF5F605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EFAB-44E5-9C7D-477BF5F605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45" zoomScaleNormal="100" zoomScaleSheetLayoutView="45" workbookViewId="0"/>
  </sheetViews>
  <sheetFormatPr defaultColWidth="2.6640625" defaultRowHeight="13.1"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8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8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8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4" t="str">
        <f>データ!H6</f>
        <v>熊本県　南小国町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850000000000001"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4126</v>
      </c>
      <c r="AM8" s="66"/>
      <c r="AN8" s="66"/>
      <c r="AO8" s="66"/>
      <c r="AP8" s="66"/>
      <c r="AQ8" s="66"/>
      <c r="AR8" s="66"/>
      <c r="AS8" s="66"/>
      <c r="AT8" s="65">
        <f>データ!T6</f>
        <v>115.9</v>
      </c>
      <c r="AU8" s="65"/>
      <c r="AV8" s="65"/>
      <c r="AW8" s="65"/>
      <c r="AX8" s="65"/>
      <c r="AY8" s="65"/>
      <c r="AZ8" s="65"/>
      <c r="BA8" s="65"/>
      <c r="BB8" s="65">
        <f>データ!U6</f>
        <v>35.6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850000000000001"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850000000000001"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11.77</v>
      </c>
      <c r="Q10" s="65"/>
      <c r="R10" s="65"/>
      <c r="S10" s="65"/>
      <c r="T10" s="65"/>
      <c r="U10" s="65"/>
      <c r="V10" s="65"/>
      <c r="W10" s="65">
        <f>データ!Q6</f>
        <v>100</v>
      </c>
      <c r="X10" s="65"/>
      <c r="Y10" s="65"/>
      <c r="Z10" s="65"/>
      <c r="AA10" s="65"/>
      <c r="AB10" s="65"/>
      <c r="AC10" s="65"/>
      <c r="AD10" s="66">
        <f>データ!R6</f>
        <v>4050</v>
      </c>
      <c r="AE10" s="66"/>
      <c r="AF10" s="66"/>
      <c r="AG10" s="66"/>
      <c r="AH10" s="66"/>
      <c r="AI10" s="66"/>
      <c r="AJ10" s="66"/>
      <c r="AK10" s="2"/>
      <c r="AL10" s="66">
        <f>データ!V6</f>
        <v>483</v>
      </c>
      <c r="AM10" s="66"/>
      <c r="AN10" s="66"/>
      <c r="AO10" s="66"/>
      <c r="AP10" s="66"/>
      <c r="AQ10" s="66"/>
      <c r="AR10" s="66"/>
      <c r="AS10" s="66"/>
      <c r="AT10" s="65">
        <f>データ!W6</f>
        <v>114.69</v>
      </c>
      <c r="AU10" s="65"/>
      <c r="AV10" s="65"/>
      <c r="AW10" s="65"/>
      <c r="AX10" s="65"/>
      <c r="AY10" s="65"/>
      <c r="AZ10" s="65"/>
      <c r="BA10" s="65"/>
      <c r="BB10" s="65">
        <f>データ!X6</f>
        <v>4.21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8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8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8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6"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6"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6"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6"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6"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6"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6"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6"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6"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6"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6"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6"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6"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6"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IQmDxcrYTzt+fqsCuJdGdI26qkHRzca6x+/mwfpFG/tCeZ4TO35ceebIX9635pmdZSmbCuzC8RWOJwolwg3MQg==" saltValue="iVhoEAwIPJZhvyBpO4NTV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1" x14ac:dyDescent="0.15"/>
  <cols>
    <col min="2" max="144" width="11.8867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434230</v>
      </c>
      <c r="D6" s="32">
        <f t="shared" si="3"/>
        <v>47</v>
      </c>
      <c r="E6" s="32">
        <f t="shared" si="3"/>
        <v>18</v>
      </c>
      <c r="F6" s="32">
        <f t="shared" si="3"/>
        <v>0</v>
      </c>
      <c r="G6" s="32">
        <f t="shared" si="3"/>
        <v>0</v>
      </c>
      <c r="H6" s="32" t="str">
        <f t="shared" si="3"/>
        <v>熊本県　南小国町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11.77</v>
      </c>
      <c r="Q6" s="33">
        <f t="shared" si="3"/>
        <v>100</v>
      </c>
      <c r="R6" s="33">
        <f t="shared" si="3"/>
        <v>4050</v>
      </c>
      <c r="S6" s="33">
        <f t="shared" si="3"/>
        <v>4126</v>
      </c>
      <c r="T6" s="33">
        <f t="shared" si="3"/>
        <v>115.9</v>
      </c>
      <c r="U6" s="33">
        <f t="shared" si="3"/>
        <v>35.6</v>
      </c>
      <c r="V6" s="33">
        <f t="shared" si="3"/>
        <v>483</v>
      </c>
      <c r="W6" s="33">
        <f t="shared" si="3"/>
        <v>114.69</v>
      </c>
      <c r="X6" s="33">
        <f t="shared" si="3"/>
        <v>4.21</v>
      </c>
      <c r="Y6" s="34">
        <f>IF(Y7="",NA(),Y7)</f>
        <v>94.32</v>
      </c>
      <c r="Z6" s="34">
        <f t="shared" ref="Z6:AH6" si="4">IF(Z7="",NA(),Z7)</f>
        <v>98.37</v>
      </c>
      <c r="AA6" s="34">
        <f t="shared" si="4"/>
        <v>95.42</v>
      </c>
      <c r="AB6" s="34">
        <f t="shared" si="4"/>
        <v>78.430000000000007</v>
      </c>
      <c r="AC6" s="34">
        <f t="shared" si="4"/>
        <v>83.31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68.209999999999994</v>
      </c>
      <c r="BR6" s="34">
        <f t="shared" ref="BR6:BZ6" si="8">IF(BR7="",NA(),BR7)</f>
        <v>71.989999999999995</v>
      </c>
      <c r="BS6" s="34">
        <f t="shared" si="8"/>
        <v>69.709999999999994</v>
      </c>
      <c r="BT6" s="34">
        <f t="shared" si="8"/>
        <v>68.31</v>
      </c>
      <c r="BU6" s="34">
        <f t="shared" si="8"/>
        <v>69.19</v>
      </c>
      <c r="BV6" s="34">
        <f t="shared" si="8"/>
        <v>58.53</v>
      </c>
      <c r="BW6" s="34">
        <f t="shared" si="8"/>
        <v>57.93</v>
      </c>
      <c r="BX6" s="34">
        <f t="shared" si="8"/>
        <v>57.03</v>
      </c>
      <c r="BY6" s="34">
        <f t="shared" si="8"/>
        <v>66.73</v>
      </c>
      <c r="BZ6" s="34">
        <f t="shared" si="8"/>
        <v>64.78</v>
      </c>
      <c r="CA6" s="33" t="str">
        <f>IF(CA7="","",IF(CA7="-","【-】","【"&amp;SUBSTITUTE(TEXT(CA7,"#,##0.00"),"-","△")&amp;"】"))</f>
        <v>【60.55】</v>
      </c>
      <c r="CB6" s="34">
        <f>IF(CB7="",NA(),CB7)</f>
        <v>153.69999999999999</v>
      </c>
      <c r="CC6" s="34">
        <f t="shared" ref="CC6:CK6" si="9">IF(CC7="",NA(),CC7)</f>
        <v>150</v>
      </c>
      <c r="CD6" s="34">
        <f t="shared" si="9"/>
        <v>150.76</v>
      </c>
      <c r="CE6" s="34">
        <f t="shared" si="9"/>
        <v>152.83000000000001</v>
      </c>
      <c r="CF6" s="34">
        <f t="shared" si="9"/>
        <v>153.53</v>
      </c>
      <c r="CG6" s="34">
        <f t="shared" si="9"/>
        <v>266.57</v>
      </c>
      <c r="CH6" s="34">
        <f t="shared" si="9"/>
        <v>276.93</v>
      </c>
      <c r="CI6" s="34">
        <f t="shared" si="9"/>
        <v>283.73</v>
      </c>
      <c r="CJ6" s="34">
        <f t="shared" si="9"/>
        <v>241.29</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61.94</v>
      </c>
      <c r="CV6" s="34">
        <f t="shared" si="10"/>
        <v>61.79</v>
      </c>
      <c r="CW6" s="33" t="str">
        <f>IF(CW7="","",IF(CW7="-","【-】","【"&amp;SUBSTITUTE(TEXT(CW7,"#,##0.00"),"-","△")&amp;"】"))</f>
        <v>【59.35】</v>
      </c>
      <c r="CX6" s="34">
        <f>IF(CX7="",NA(),CX7)</f>
        <v>99.8</v>
      </c>
      <c r="CY6" s="34">
        <f t="shared" ref="CY6:DG6" si="11">IF(CY7="",NA(),CY7)</f>
        <v>99.79</v>
      </c>
      <c r="CZ6" s="34">
        <f t="shared" si="11"/>
        <v>99.78</v>
      </c>
      <c r="DA6" s="34">
        <f t="shared" si="11"/>
        <v>99.8</v>
      </c>
      <c r="DB6" s="34">
        <f t="shared" si="11"/>
        <v>99.79</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434230</v>
      </c>
      <c r="D7" s="36">
        <v>47</v>
      </c>
      <c r="E7" s="36">
        <v>18</v>
      </c>
      <c r="F7" s="36">
        <v>0</v>
      </c>
      <c r="G7" s="36">
        <v>0</v>
      </c>
      <c r="H7" s="36" t="s">
        <v>109</v>
      </c>
      <c r="I7" s="36" t="s">
        <v>110</v>
      </c>
      <c r="J7" s="36" t="s">
        <v>111</v>
      </c>
      <c r="K7" s="36" t="s">
        <v>112</v>
      </c>
      <c r="L7" s="36" t="s">
        <v>113</v>
      </c>
      <c r="M7" s="36" t="s">
        <v>114</v>
      </c>
      <c r="N7" s="37" t="s">
        <v>115</v>
      </c>
      <c r="O7" s="37" t="s">
        <v>116</v>
      </c>
      <c r="P7" s="37">
        <v>11.77</v>
      </c>
      <c r="Q7" s="37">
        <v>100</v>
      </c>
      <c r="R7" s="37">
        <v>4050</v>
      </c>
      <c r="S7" s="37">
        <v>4126</v>
      </c>
      <c r="T7" s="37">
        <v>115.9</v>
      </c>
      <c r="U7" s="37">
        <v>35.6</v>
      </c>
      <c r="V7" s="37">
        <v>483</v>
      </c>
      <c r="W7" s="37">
        <v>114.69</v>
      </c>
      <c r="X7" s="37">
        <v>4.21</v>
      </c>
      <c r="Y7" s="37">
        <v>94.32</v>
      </c>
      <c r="Z7" s="37">
        <v>98.37</v>
      </c>
      <c r="AA7" s="37">
        <v>95.42</v>
      </c>
      <c r="AB7" s="37">
        <v>78.430000000000007</v>
      </c>
      <c r="AC7" s="37">
        <v>83.31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248.44</v>
      </c>
      <c r="BO7" s="37">
        <v>244.85</v>
      </c>
      <c r="BP7" s="37">
        <v>329.28</v>
      </c>
      <c r="BQ7" s="37">
        <v>68.209999999999994</v>
      </c>
      <c r="BR7" s="37">
        <v>71.989999999999995</v>
      </c>
      <c r="BS7" s="37">
        <v>69.709999999999994</v>
      </c>
      <c r="BT7" s="37">
        <v>68.31</v>
      </c>
      <c r="BU7" s="37">
        <v>69.19</v>
      </c>
      <c r="BV7" s="37">
        <v>58.53</v>
      </c>
      <c r="BW7" s="37">
        <v>57.93</v>
      </c>
      <c r="BX7" s="37">
        <v>57.03</v>
      </c>
      <c r="BY7" s="37">
        <v>66.73</v>
      </c>
      <c r="BZ7" s="37">
        <v>64.78</v>
      </c>
      <c r="CA7" s="37">
        <v>60.55</v>
      </c>
      <c r="CB7" s="37">
        <v>153.69999999999999</v>
      </c>
      <c r="CC7" s="37">
        <v>150</v>
      </c>
      <c r="CD7" s="37">
        <v>150.76</v>
      </c>
      <c r="CE7" s="37">
        <v>152.83000000000001</v>
      </c>
      <c r="CF7" s="37">
        <v>153.53</v>
      </c>
      <c r="CG7" s="37">
        <v>266.57</v>
      </c>
      <c r="CH7" s="37">
        <v>276.93</v>
      </c>
      <c r="CI7" s="37">
        <v>283.73</v>
      </c>
      <c r="CJ7" s="37">
        <v>241.29</v>
      </c>
      <c r="CK7" s="37">
        <v>250.21</v>
      </c>
      <c r="CL7" s="37">
        <v>269.12</v>
      </c>
      <c r="CM7" s="37">
        <v>100</v>
      </c>
      <c r="CN7" s="37">
        <v>100</v>
      </c>
      <c r="CO7" s="37">
        <v>100</v>
      </c>
      <c r="CP7" s="37">
        <v>100</v>
      </c>
      <c r="CQ7" s="37">
        <v>100</v>
      </c>
      <c r="CR7" s="37">
        <v>58.06</v>
      </c>
      <c r="CS7" s="37">
        <v>59.08</v>
      </c>
      <c r="CT7" s="37">
        <v>58.25</v>
      </c>
      <c r="CU7" s="37">
        <v>61.94</v>
      </c>
      <c r="CV7" s="37">
        <v>61.79</v>
      </c>
      <c r="CW7" s="37">
        <v>59.35</v>
      </c>
      <c r="CX7" s="37">
        <v>99.8</v>
      </c>
      <c r="CY7" s="37">
        <v>99.79</v>
      </c>
      <c r="CZ7" s="37">
        <v>99.78</v>
      </c>
      <c r="DA7" s="37">
        <v>99.8</v>
      </c>
      <c r="DB7" s="37">
        <v>99.79</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穴井 康治</cp:lastModifiedBy>
  <cp:lastPrinted>2019-02-05T02:32:02Z</cp:lastPrinted>
  <dcterms:created xsi:type="dcterms:W3CDTF">2018-12-03T09:41:48Z</dcterms:created>
  <dcterms:modified xsi:type="dcterms:W3CDTF">2019-02-05T02:32:04Z</dcterms:modified>
  <cp:category/>
</cp:coreProperties>
</file>