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Y:\経営比較分析表\H30年度\"/>
    </mc:Choice>
  </mc:AlternateContent>
  <workbookProtection workbookAlgorithmName="SHA-512" workbookHashValue="MueW2a4R4cF6gwGegkkJymjIa+83ShDH8kV+0upAxdjgvbnPg2DmAyEX1scS509iGDVPStxBtQNFve4UZAq8vQ==" workbookSaltValue="PRt4boBsGffvtzUw1ndH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<sst xmlns="http://schemas.openxmlformats.org/spreadsheetml/2006/main" count="240" uniqueCount="126">
  <si>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</si>
  <si>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</si>
  <si>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</si>
  <si>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</si>
  <si>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</si>
  <si>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</si>
  <si>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</si>
  <si>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</si>
  <si>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</si>
  <si>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</si>
  <si>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</si>
  <si>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</si>
  <si>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</si>
  <si>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</si>
  <si>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</si>
  <si>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</si>
  <si>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</si>
  <si>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</si>
  <si>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</si>
  <si>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</si>
  <si>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</si>
  <si>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</si>
  <si>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</si>
  <si>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</si>
  <si>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</si>
  <si>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</si>
  <si>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</si>
  <si>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</si>
  <si>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</si>
  <si>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</si>
  <si>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</si>
  <si>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</si>
  <si>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</si>
  <si>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</si>
  <si>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</si>
  <si>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</si>
  <si>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</si>
  <si>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</si>
  <si>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</si>
  <si>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</si>
  <si>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</si>
  <si>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</si>
  <si>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</si>
  <si>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</si>
  <si>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</si>
  <si>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</si>
  <si>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</si>
  <si>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</si>
  <si>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</si>
  <si>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</si>
  <si>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</si>
  <si>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</si>
  <si>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</si>
  <si>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</si>
  <si>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</si>
  <si>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</si>
  <si>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</si>
  <si>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</si>
  <si>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</si>
  <si>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</si>
  <si>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</si>
  <si>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</si>
  <si>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</si>
  <si>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</si>
  <si>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</si>
  <si>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</si>
  <si>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</si>
  <si>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</si>
  <si>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</si>
  <si>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</si>
  <si>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</si>
  <si>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</si>
  <si>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</si>
  <si>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</si>
  <si>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</si>
  <si>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</si>
  <si>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</si>
  <si>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</si>
  <si>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</si>
  <si>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</si>
  <si>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</si>
  <si>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</si>
  <si>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</si>
  <si>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</si>
  <si>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</si>
  <si>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</si>
  <si>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</si>
  <si>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</si>
  <si>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</si>
  <si>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</si>
  <si>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</si>
  <si>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</si>
  <si>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</si>
  <si>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</si>
  <si>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</si>
  <si>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</si>
  <si>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</si>
  <si>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</si>
  <si>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</si>
  <si>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</si>
  <si>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</si>
  <si>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</si>
  <si>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</si>
  <si>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</si>
  <si>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</si>
  <si>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</si>
  <si>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</si>
  <si>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</si>
  <si>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</si>
  <si>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</si>
  <si>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</si>
  <si>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</si>
  <si>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</si>
  <si>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</si>
  <si>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</si>
  <si>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</si>
  <si>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</si>
  <si>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</si>
  <si>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</si>
  <si>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</si>
  <si>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</si>
  <si>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</si>
  <si>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</si>
  <si>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１年・平成１４年から供用を開始しており、それぞれ年数がたち老朽化が進行している。今年度は、管渠の修繕は行っていないが、今後管渠の修繕も行わなければならない。最適化構想を元に安定した施設管理・更新を行っていく。</t>
    <rPh sb="1" eb="3">
      <t>ヘイセイ</t>
    </rPh>
    <rPh sb="5" eb="6">
      <t>ネン</t>
    </rPh>
    <rPh sb="7" eb="9">
      <t>ヘイセイ</t>
    </rPh>
    <rPh sb="11" eb="12">
      <t>ネン</t>
    </rPh>
    <rPh sb="14" eb="16">
      <t>キョウヨウ</t>
    </rPh>
    <rPh sb="17" eb="19">
      <t>カイシ</t>
    </rPh>
    <rPh sb="28" eb="30">
      <t>ネンスウ</t>
    </rPh>
    <rPh sb="33" eb="36">
      <t>ロウキュウカ</t>
    </rPh>
    <rPh sb="37" eb="39">
      <t>シンコウ</t>
    </rPh>
    <rPh sb="44" eb="47">
      <t>コンネンド</t>
    </rPh>
    <rPh sb="49" eb="51">
      <t>カンキョ</t>
    </rPh>
    <rPh sb="52" eb="54">
      <t>シュウゼン</t>
    </rPh>
    <rPh sb="55" eb="56">
      <t>オコナ</t>
    </rPh>
    <rPh sb="63" eb="65">
      <t>コンゴ</t>
    </rPh>
    <rPh sb="65" eb="67">
      <t>カンキョ</t>
    </rPh>
    <rPh sb="68" eb="70">
      <t>シュウゼン</t>
    </rPh>
    <rPh sb="71" eb="72">
      <t>オコナ</t>
    </rPh>
    <rPh sb="82" eb="85">
      <t>サイテキカ</t>
    </rPh>
    <rPh sb="85" eb="87">
      <t>コウソウ</t>
    </rPh>
    <rPh sb="88" eb="89">
      <t>モト</t>
    </rPh>
    <rPh sb="90" eb="92">
      <t>アンテイ</t>
    </rPh>
    <rPh sb="94" eb="96">
      <t>シセツ</t>
    </rPh>
    <rPh sb="96" eb="98">
      <t>カンリ</t>
    </rPh>
    <rPh sb="99" eb="101">
      <t>コウシン</t>
    </rPh>
    <rPh sb="102" eb="103">
      <t>オコナ</t>
    </rPh>
    <phoneticPr fontId="4"/>
  </si>
  <si>
    <t>①について　　　　　　　　　　　　　　　　　　今年度については、単年収支が黒字であるが償還金及び管理費の一部を一般会計へ依存している状況である。経費の節減のためにも効率の良い維持管理を行っていく。　　　　　　　　　　　　　　　　　　　　　　　　　　　　　　　　　　　　⑤・⑥について　　　　　　　　　　　　　　　　　最適化構想に基づきポンプ等の更新を行った。そのため⑥汚水処理原価が例年より高騰し、⑤経費回収率が例年より低下したと考えられる。　　　　　　　⑦・⑧について　　　　　　　　　　　　　　　　　施設利用率及び水洗化率は、平年とさほど変化していない。水洗化率、施設利用率を向上させるため接続率の向上に努める。　　　　　　　　　　　　　　　　　　　　</t>
    <rPh sb="23" eb="26">
      <t>コンネンド</t>
    </rPh>
    <rPh sb="32" eb="34">
      <t>タンネン</t>
    </rPh>
    <rPh sb="34" eb="36">
      <t>シュウシ</t>
    </rPh>
    <rPh sb="37" eb="39">
      <t>クロジ</t>
    </rPh>
    <rPh sb="43" eb="46">
      <t>ショウカンキン</t>
    </rPh>
    <rPh sb="46" eb="47">
      <t>オヨ</t>
    </rPh>
    <rPh sb="48" eb="51">
      <t>カンリヒ</t>
    </rPh>
    <rPh sb="52" eb="54">
      <t>イチブ</t>
    </rPh>
    <rPh sb="55" eb="57">
      <t>イッパン</t>
    </rPh>
    <rPh sb="57" eb="59">
      <t>カイケイ</t>
    </rPh>
    <rPh sb="60" eb="62">
      <t>イゾン</t>
    </rPh>
    <rPh sb="66" eb="68">
      <t>ジョウキョウ</t>
    </rPh>
    <rPh sb="72" eb="74">
      <t>ケイヒ</t>
    </rPh>
    <rPh sb="75" eb="77">
      <t>セツゲン</t>
    </rPh>
    <rPh sb="82" eb="84">
      <t>コウリツ</t>
    </rPh>
    <rPh sb="85" eb="86">
      <t>ヨ</t>
    </rPh>
    <rPh sb="87" eb="89">
      <t>イジ</t>
    </rPh>
    <rPh sb="89" eb="91">
      <t>カンリ</t>
    </rPh>
    <rPh sb="92" eb="93">
      <t>オコナ</t>
    </rPh>
    <rPh sb="158" eb="161">
      <t>サイテキカ</t>
    </rPh>
    <rPh sb="161" eb="163">
      <t>コウソウ</t>
    </rPh>
    <rPh sb="164" eb="165">
      <t>モト</t>
    </rPh>
    <rPh sb="170" eb="171">
      <t>トウ</t>
    </rPh>
    <rPh sb="172" eb="174">
      <t>コウシン</t>
    </rPh>
    <rPh sb="175" eb="176">
      <t>オコナ</t>
    </rPh>
    <rPh sb="184" eb="186">
      <t>オスイ</t>
    </rPh>
    <rPh sb="186" eb="188">
      <t>ショリ</t>
    </rPh>
    <rPh sb="188" eb="190">
      <t>ゲンカ</t>
    </rPh>
    <rPh sb="191" eb="193">
      <t>レイネン</t>
    </rPh>
    <rPh sb="195" eb="197">
      <t>コウトウ</t>
    </rPh>
    <rPh sb="200" eb="202">
      <t>ケイヒ</t>
    </rPh>
    <phoneticPr fontId="4"/>
  </si>
  <si>
    <t>　今年度は、ポンプ等の更新が重なり、汚水処理原価の高騰及び経費回収率の低下が見られた。今後、汚水処理原価及び経費回収率を安定させるため最適化構想に基づき更新等を行う。　　　　　　　　　　　経営戦略については、現在策定していないが平成３２年度までに策定予定である。</t>
    <rPh sb="1" eb="4">
      <t>コンネンド</t>
    </rPh>
    <rPh sb="9" eb="10">
      <t>トウ</t>
    </rPh>
    <rPh sb="11" eb="13">
      <t>コウシン</t>
    </rPh>
    <rPh sb="14" eb="15">
      <t>カサ</t>
    </rPh>
    <rPh sb="18" eb="20">
      <t>オスイ</t>
    </rPh>
    <rPh sb="20" eb="22">
      <t>ショリ</t>
    </rPh>
    <rPh sb="22" eb="24">
      <t>ゲンカ</t>
    </rPh>
    <rPh sb="25" eb="27">
      <t>コウトウ</t>
    </rPh>
    <rPh sb="27" eb="28">
      <t>オヨ</t>
    </rPh>
    <rPh sb="29" eb="31">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</si>
</sst>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6C-44AC-A710-E4F1A35C548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c:ext xmlns:c16="http://schemas.microsoft.com/office/drawing/2014/chart" uri="{C3380CC4-5D6E-409C-BE32-E72D297353CC}">
              <c16:uniqueId val="{00000001-876C-44AC-A710-E4F1A35C548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c:v>
                </c:pt>
                <c:pt idx="1">
                  <c:v>60</c:v>
                </c:pt>
                <c:pt idx="2">
                  <c:v>60</c:v>
                </c:pt>
                <c:pt idx="3">
                  <c:v>60.87</c:v>
                </c:pt>
                <c:pt idx="4">
                  <c:v>59.78</c:v>
                </c:pt>
              </c:numCache>
            </c:numRef>
          </c:val>
          <c:extLst>
            <c:ext xmlns:c16="http://schemas.microsoft.com/office/drawing/2014/chart" uri="{C3380CC4-5D6E-409C-BE32-E72D297353CC}">
              <c16:uniqueId val="{00000000-501F-4AFB-9310-3F2F4AC92F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c:ext xmlns:c16="http://schemas.microsoft.com/office/drawing/2014/chart" uri="{C3380CC4-5D6E-409C-BE32-E72D297353CC}">
              <c16:uniqueId val="{00000001-501F-4AFB-9310-3F2F4AC92F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94.09</c:v>
                </c:pt>
                <c:pt idx="1">
                  <c:v>94.3</c:v>
                </c:pt>
                <c:pt idx="2">
                  <c:v>94.47</c:v>
                </c:pt>
                <c:pt idx="3">
                  <c:v>94.71</c:v>
                </c:pt>
                <c:pt idx="4">
                  <c:v>94.69</c:v>
                </c:pt>
              </c:numCache>
            </c:numRef>
          </c:val>
          <c:extLst>
            <c:ext xmlns:c16="http://schemas.microsoft.com/office/drawing/2014/chart" uri="{C3380CC4-5D6E-409C-BE32-E72D297353CC}">
              <c16:uniqueId val="{00000000-DEA8-438E-AA4C-A2C304CA47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c:ext xmlns:c16="http://schemas.microsoft.com/office/drawing/2014/chart" uri="{C3380CC4-5D6E-409C-BE32-E72D297353CC}">
              <c16:uniqueId val="{00000001-DEA8-438E-AA4C-A2C304CA47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99.12</c:v>
                </c:pt>
                <c:pt idx="1">
                  <c:v>99.56</c:v>
                </c:pt>
                <c:pt idx="2">
                  <c:v>100.02</c:v>
                </c:pt>
                <c:pt idx="3">
                  <c:v>99.35</c:v>
                </c:pt>
                <c:pt idx="4">
                  <c:v>100.21</c:v>
                </c:pt>
              </c:numCache>
            </c:numRef>
          </c:val>
          <c:extLst>
            <c:ext xmlns:c16="http://schemas.microsoft.com/office/drawing/2014/chart" uri="{C3380CC4-5D6E-409C-BE32-E72D297353CC}">
              <c16:uniqueId val="{00000000-F914-4785-8646-4907554696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14-4785-8646-4907554696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23-4EB1-A35F-5B0C4B69FF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23-4EB1-A35F-5B0C4B69FF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5F-4577-B4F7-C0FABDF21B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5F-4577-B4F7-C0FABDF21B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37-4433-A166-F4C156A118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37-4433-A166-F4C156A118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8-4A00-8345-A4CABB0D1D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8-4A00-8345-A4CABB0D1D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99.16</c:v>
                </c:pt>
                <c:pt idx="1">
                  <c:v>49.84</c:v>
                </c:pt>
                <c:pt idx="2">
                  <c:v>23.15</c:v>
                </c:pt>
                <c:pt idx="3">
                  <c:v>16.809999999999999</c:v>
                </c:pt>
                <c:pt idx="4">
                  <c:v>132.54</c:v>
                </c:pt>
              </c:numCache>
            </c:numRef>
          </c:val>
          <c:extLst>
            <c:ext xmlns:c16="http://schemas.microsoft.com/office/drawing/2014/chart" uri="{C3380CC4-5D6E-409C-BE32-E72D297353CC}">
              <c16:uniqueId val="{00000000-E7B4-4C17-A631-7C835FA798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c:ext xmlns:c16="http://schemas.microsoft.com/office/drawing/2014/chart" uri="{C3380CC4-5D6E-409C-BE32-E72D297353CC}">
              <c16:uniqueId val="{00000001-E7B4-4C17-A631-7C835FA798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58.85</c:v>
                </c:pt>
                <c:pt idx="1">
                  <c:v>50.38</c:v>
                </c:pt>
                <c:pt idx="2">
                  <c:v>58.47</c:v>
                </c:pt>
                <c:pt idx="3">
                  <c:v>69.489999999999995</c:v>
                </c:pt>
                <c:pt idx="4">
                  <c:v>59.43</c:v>
                </c:pt>
              </c:numCache>
            </c:numRef>
          </c:val>
          <c:extLst>
            <c:ext xmlns:c16="http://schemas.microsoft.com/office/drawing/2014/chart" uri="{C3380CC4-5D6E-409C-BE32-E72D297353CC}">
              <c16:uniqueId val="{00000000-C346-4013-AF5E-A6930A3984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c:ext xmlns:c16="http://schemas.microsoft.com/office/drawing/2014/chart" uri="{C3380CC4-5D6E-409C-BE32-E72D297353CC}">
              <c16:uniqueId val="{00000001-C346-4013-AF5E-A6930A3984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236.81</c:v>
                </c:pt>
                <c:pt idx="1">
                  <c:v>286.04000000000002</c:v>
                </c:pt>
                <c:pt idx="2">
                  <c:v>244.67</c:v>
                </c:pt>
                <c:pt idx="3">
                  <c:v>268.88</c:v>
                </c:pt>
                <c:pt idx="4">
                  <c:v>322.38</c:v>
                </c:pt>
              </c:numCache>
            </c:numRef>
          </c:val>
          <c:extLst>
            <c:ext xmlns:c16="http://schemas.microsoft.com/office/drawing/2014/chart" uri="{C3380CC4-5D6E-409C-BE32-E72D297353CC}">
              <c16:uniqueId val="{00000000-216B-45CE-82B7-463FBBF899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c:ext xmlns:c16="http://schemas.microsoft.com/office/drawing/2014/chart" uri="{C3380CC4-5D6E-409C-BE32-E72D297353CC}">
              <c16:uniqueId val="{00000001-216B-45CE-82B7-463FBBF899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苓北町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7412</v>
      </c>
      <c r="AM8" s="66"/>
      <c r="AN8" s="66"/>
      <c r="AO8" s="66"/>
      <c r="AP8" s="66"/>
      <c r="AQ8" s="66"/>
      <c r="AR8" s="66"/>
      <c r="AS8" s="66"/>
      <c r="AT8" s="65">
        <f>データ!T6</f>
        <v>67.58</v>
      </c>
      <c r="AU8" s="65"/>
      <c r="AV8" s="65"/>
      <c r="AW8" s="65"/>
      <c r="AX8" s="65"/>
      <c r="AY8" s="65"/>
      <c r="AZ8" s="65"/>
      <c r="BA8" s="65"/>
      <c r="BB8" s="65">
        <f>データ!U6</f>
        <v>109.68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2.83</v>
      </c>
      <c r="Q10" s="65"/>
      <c r="R10" s="65"/>
      <c r="S10" s="65"/>
      <c r="T10" s="65"/>
      <c r="U10" s="65"/>
      <c r="V10" s="65"/>
      <c r="W10" s="65">
        <f>データ!Q6</f>
        <v>84.6</v>
      </c>
      <c r="X10" s="65"/>
      <c r="Y10" s="65"/>
      <c r="Z10" s="65"/>
      <c r="AA10" s="65"/>
      <c r="AB10" s="65"/>
      <c r="AC10" s="65"/>
      <c r="AD10" s="66">
        <f>データ!R6</f>
        <v>3720</v>
      </c>
      <c r="AE10" s="66"/>
      <c r="AF10" s="66"/>
      <c r="AG10" s="66"/>
      <c r="AH10" s="66"/>
      <c r="AI10" s="66"/>
      <c r="AJ10" s="66"/>
      <c r="AK10" s="2"/>
      <c r="AL10" s="66">
        <f>データ!V6</f>
        <v>207</v>
      </c>
      <c r="AM10" s="66"/>
      <c r="AN10" s="66"/>
      <c r="AO10" s="66"/>
      <c r="AP10" s="66"/>
      <c r="AQ10" s="66"/>
      <c r="AR10" s="66"/>
      <c r="AS10" s="66"/>
      <c r="AT10" s="65">
        <f>データ!W6</f>
        <v>0.21</v>
      </c>
      <c r="AU10" s="65"/>
      <c r="AV10" s="65"/>
      <c r="AW10" s="65"/>
      <c r="AX10" s="65"/>
      <c r="AY10" s="65"/>
      <c r="AZ10" s="65"/>
      <c r="BA10" s="65"/>
      <c r="BB10" s="65">
        <f>データ!X6</f>
        <v>985.71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k3tf4DsAQC8NnCmoRQzQqTMq+0bf+mrqZnkOC+iNV4mzc0+8RiDZ1/BSOCgREYRho0fflQLq7J2HjzS0DaUI9Q==" saltValue="Gejkmog2H+0m8fkV3D5A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435317</v>
      </c>
      <c r="D6" s="32">
        <f t="shared" si="3"/>
        <v>47</v>
      </c>
      <c r="E6" s="32">
        <f t="shared" si="3"/>
        <v>17</v>
      </c>
      <c r="F6" s="32">
        <f t="shared" si="3"/>
        <v>5</v>
      </c>
      <c r="G6" s="32">
        <f t="shared" si="3"/>
        <v>0</v>
      </c>
      <c r="H6" s="32" t="str">
        <f t="shared" si="3"/>
        <v>熊本県　苓北町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2.83</v>
      </c>
      <c r="Q6" s="33">
        <f t="shared" si="3"/>
        <v>84.6</v>
      </c>
      <c r="R6" s="33">
        <f t="shared" si="3"/>
        <v>3720</v>
      </c>
      <c r="S6" s="33">
        <f t="shared" si="3"/>
        <v>7412</v>
      </c>
      <c r="T6" s="33">
        <f t="shared" si="3"/>
        <v>67.58</v>
      </c>
      <c r="U6" s="33">
        <f t="shared" si="3"/>
        <v>109.68</v>
      </c>
      <c r="V6" s="33">
        <f t="shared" si="3"/>
        <v>207</v>
      </c>
      <c r="W6" s="33">
        <f t="shared" si="3"/>
        <v>0.21</v>
      </c>
      <c r="X6" s="33">
        <f t="shared" si="3"/>
        <v>985.71</v>
      </c>
      <c r="Y6" s="34">
        <f>IF(Y7="",NA(),Y7)</f>
        <v>99.12</v>
      </c>
      <c r="Z6" s="34">
        <f t="shared" ref="Z6:AH6" si="4">IF(Z7="",NA(),Z7)</f>
        <v>99.56</v>
      </c>
      <c r="AA6" s="34">
        <f t="shared" si="4"/>
        <v>100.02</v>
      </c>
      <c r="AB6" s="34">
        <f t="shared" si="4"/>
        <v>99.35</v>
      </c>
      <c r="AC6" s="34">
        <f t="shared" si="4"/>
        <v>100.21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99.16</v>
      </c>
      <c r="BG6" s="34">
        <f t="shared" ref="BG6:BO6" si="7">IF(BG7="",NA(),BG7)</f>
        <v>49.84</v>
      </c>
      <c r="BH6" s="34">
        <f t="shared" si="7"/>
        <v>23.15</v>
      </c>
      <c r="BI6" s="34">
        <f t="shared" si="7"/>
        <v>16.809999999999999</v>
      </c>
      <c r="BJ6" s="34">
        <f t="shared" si="7"/>
        <v>132.54</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58.85</v>
      </c>
      <c r="BR6" s="34">
        <f t="shared" ref="BR6:BZ6" si="8">IF(BR7="",NA(),BR7)</f>
        <v>50.38</v>
      </c>
      <c r="BS6" s="34">
        <f t="shared" si="8"/>
        <v>58.47</v>
      </c>
      <c r="BT6" s="34">
        <f t="shared" si="8"/>
        <v>69.489999999999995</v>
      </c>
      <c r="BU6" s="34">
        <f t="shared" si="8"/>
        <v>59.43</v>
      </c>
      <c r="BV6" s="34">
        <f t="shared" si="8"/>
        <v>41.04</v>
      </c>
      <c r="BW6" s="34">
        <f t="shared" si="8"/>
        <v>50.82</v>
      </c>
      <c r="BX6" s="34">
        <f t="shared" si="8"/>
        <v>52.19</v>
      </c>
      <c r="BY6" s="34">
        <f t="shared" si="8"/>
        <v>55.32</v>
      </c>
      <c r="BZ6" s="34">
        <f t="shared" si="8"/>
        <v>59.8</v>
      </c>
      <c r="CA6" s="33" t="str">
        <f>IF(CA7="","",IF(CA7="-","【-】","【"&amp;SUBSTITUTE(TEXT(CA7,"#,##0.00"),"-","△")&amp;"】"))</f>
        <v>【60.64】</v>
      </c>
      <c r="CB6" s="34">
        <f>IF(CB7="",NA(),CB7)</f>
        <v>236.81</v>
      </c>
      <c r="CC6" s="34">
        <f t="shared" ref="CC6:CK6" si="9">IF(CC7="",NA(),CC7)</f>
        <v>286.04000000000002</v>
      </c>
      <c r="CD6" s="34">
        <f t="shared" si="9"/>
        <v>244.67</v>
      </c>
      <c r="CE6" s="34">
        <f t="shared" si="9"/>
        <v>268.88</v>
      </c>
      <c r="CF6" s="34">
        <f t="shared" si="9"/>
        <v>322.38</v>
      </c>
      <c r="CG6" s="34">
        <f t="shared" si="9"/>
        <v>357.08</v>
      </c>
      <c r="CH6" s="34">
        <f t="shared" si="9"/>
        <v>300.52</v>
      </c>
      <c r="CI6" s="34">
        <f t="shared" si="9"/>
        <v>296.14</v>
      </c>
      <c r="CJ6" s="34">
        <f t="shared" si="9"/>
        <v>283.17</v>
      </c>
      <c r="CK6" s="34">
        <f t="shared" si="9"/>
        <v>263.76</v>
      </c>
      <c r="CL6" s="33" t="str">
        <f>IF(CL7="","",IF(CL7="-","【-】","【"&amp;SUBSTITUTE(TEXT(CL7,"#,##0.00"),"-","△")&amp;"】"))</f>
        <v>【255.52】</v>
      </c>
      <c r="CM6" s="34">
        <f>IF(CM7="",NA(),CM7)</f>
        <v>60</v>
      </c>
      <c r="CN6" s="34">
        <f t="shared" ref="CN6:CV6" si="10">IF(CN7="",NA(),CN7)</f>
        <v>60</v>
      </c>
      <c r="CO6" s="34">
        <f t="shared" si="10"/>
        <v>60</v>
      </c>
      <c r="CP6" s="34">
        <f t="shared" si="10"/>
        <v>60.87</v>
      </c>
      <c r="CQ6" s="34">
        <f t="shared" si="10"/>
        <v>59.78</v>
      </c>
      <c r="CR6" s="34">
        <f t="shared" si="10"/>
        <v>45.95</v>
      </c>
      <c r="CS6" s="34">
        <f t="shared" si="10"/>
        <v>53.24</v>
      </c>
      <c r="CT6" s="34">
        <f t="shared" si="10"/>
        <v>52.31</v>
      </c>
      <c r="CU6" s="34">
        <f t="shared" si="10"/>
        <v>60.65</v>
      </c>
      <c r="CV6" s="34">
        <f t="shared" si="10"/>
        <v>51.75</v>
      </c>
      <c r="CW6" s="33" t="str">
        <f>IF(CW7="","",IF(CW7="-","【-】","【"&amp;SUBSTITUTE(TEXT(CW7,"#,##0.00"),"-","△")&amp;"】"))</f>
        <v>【52.49】</v>
      </c>
      <c r="CX6" s="34">
        <f>IF(CX7="",NA(),CX7)</f>
        <v>94.09</v>
      </c>
      <c r="CY6" s="34">
        <f t="shared" ref="CY6:DG6" si="11">IF(CY7="",NA(),CY7)</f>
        <v>94.3</v>
      </c>
      <c r="CZ6" s="34">
        <f t="shared" si="11"/>
        <v>94.47</v>
      </c>
      <c r="DA6" s="34">
        <f t="shared" si="11"/>
        <v>94.71</v>
      </c>
      <c r="DB6" s="34">
        <f t="shared" si="11"/>
        <v>94.69</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435317</v>
      </c>
      <c r="D7" s="36">
        <v>47</v>
      </c>
      <c r="E7" s="36">
        <v>17</v>
      </c>
      <c r="F7" s="36">
        <v>5</v>
      </c>
      <c r="G7" s="36">
        <v>0</v>
      </c>
      <c r="H7" s="36" t="s">
        <v>110</v>
      </c>
      <c r="I7" s="36" t="s">
        <v>111</v>
      </c>
      <c r="J7" s="36" t="s">
        <v>112</v>
      </c>
      <c r="K7" s="36" t="s">
        <v>113</v>
      </c>
      <c r="L7" s="36" t="s">
        <v>114</v>
      </c>
      <c r="M7" s="36" t="s">
        <v>115</v>
      </c>
      <c r="N7" s="37" t="s">
        <v>116</v>
      </c>
      <c r="O7" s="37" t="s">
        <v>117</v>
      </c>
      <c r="P7" s="37">
        <v>2.83</v>
      </c>
      <c r="Q7" s="37">
        <v>84.6</v>
      </c>
      <c r="R7" s="37">
        <v>3720</v>
      </c>
      <c r="S7" s="37">
        <v>7412</v>
      </c>
      <c r="T7" s="37">
        <v>67.58</v>
      </c>
      <c r="U7" s="37">
        <v>109.68</v>
      </c>
      <c r="V7" s="37">
        <v>207</v>
      </c>
      <c r="W7" s="37">
        <v>0.21</v>
      </c>
      <c r="X7" s="37">
        <v>985.71</v>
      </c>
      <c r="Y7" s="37">
        <v>99.12</v>
      </c>
      <c r="Z7" s="37">
        <v>99.56</v>
      </c>
      <c r="AA7" s="37">
        <v>100.02</v>
      </c>
      <c r="AB7" s="37">
        <v>99.35</v>
      </c>
      <c r="AC7" s="37">
        <v>100.21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99.16</v>
      </c>
      <c r="BG7" s="37">
        <v>49.84</v>
      </c>
      <c r="BH7" s="37">
        <v>23.15</v>
      </c>
      <c r="BI7" s="37">
        <v>16.809999999999999</v>
      </c>
      <c r="BJ7" s="37">
        <v>132.54</v>
      </c>
      <c r="BK7" s="37">
        <v>1117.1099999999999</v>
      </c>
      <c r="BL7" s="37">
        <v>1044.8</v>
      </c>
      <c r="BM7" s="37">
        <v>1081.8</v>
      </c>
      <c r="BN7" s="37">
        <v>974.93</v>
      </c>
      <c r="BO7" s="37">
        <v>855.8</v>
      </c>
      <c r="BP7" s="37">
        <v>814.89</v>
      </c>
      <c r="BQ7" s="37">
        <v>58.85</v>
      </c>
      <c r="BR7" s="37">
        <v>50.38</v>
      </c>
      <c r="BS7" s="37">
        <v>58.47</v>
      </c>
      <c r="BT7" s="37">
        <v>69.489999999999995</v>
      </c>
      <c r="BU7" s="37">
        <v>59.43</v>
      </c>
      <c r="BV7" s="37">
        <v>41.04</v>
      </c>
      <c r="BW7" s="37">
        <v>50.82</v>
      </c>
      <c r="BX7" s="37">
        <v>52.19</v>
      </c>
      <c r="BY7" s="37">
        <v>55.32</v>
      </c>
      <c r="BZ7" s="37">
        <v>59.8</v>
      </c>
      <c r="CA7" s="37">
        <v>60.64</v>
      </c>
      <c r="CB7" s="37">
        <v>236.81</v>
      </c>
      <c r="CC7" s="37">
        <v>286.04000000000002</v>
      </c>
      <c r="CD7" s="37">
        <v>244.67</v>
      </c>
      <c r="CE7" s="37">
        <v>268.88</v>
      </c>
      <c r="CF7" s="37">
        <v>322.38</v>
      </c>
      <c r="CG7" s="37">
        <v>357.08</v>
      </c>
      <c r="CH7" s="37">
        <v>300.52</v>
      </c>
      <c r="CI7" s="37">
        <v>296.14</v>
      </c>
      <c r="CJ7" s="37">
        <v>283.17</v>
      </c>
      <c r="CK7" s="37">
        <v>263.76</v>
      </c>
      <c r="CL7" s="37">
        <v>255.52</v>
      </c>
      <c r="CM7" s="37">
        <v>60</v>
      </c>
      <c r="CN7" s="37">
        <v>60</v>
      </c>
      <c r="CO7" s="37">
        <v>60</v>
      </c>
      <c r="CP7" s="37">
        <v>60.87</v>
      </c>
      <c r="CQ7" s="37">
        <v>59.78</v>
      </c>
      <c r="CR7" s="37">
        <v>45.95</v>
      </c>
      <c r="CS7" s="37">
        <v>53.24</v>
      </c>
      <c r="CT7" s="37">
        <v>52.31</v>
      </c>
      <c r="CU7" s="37">
        <v>60.65</v>
      </c>
      <c r="CV7" s="37">
        <v>51.75</v>
      </c>
      <c r="CW7" s="37">
        <v>52.49</v>
      </c>
      <c r="CX7" s="37">
        <v>94.09</v>
      </c>
      <c r="CY7" s="37">
        <v>94.3</v>
      </c>
      <c r="CZ7" s="37">
        <v>94.47</v>
      </c>
      <c r="DA7" s="37">
        <v>94.71</v>
      </c>
      <c r="DB7" s="37">
        <v>94.69</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intra205</cp:lastModifiedBy>
  <cp:lastPrinted>2019-01-30T08:34:07Z</cp:lastPrinted>
  <dcterms:created xsi:type="dcterms:W3CDTF">2018-12-03T09:30:49Z</dcterms:created>
  <dcterms:modified xsi:type="dcterms:W3CDTF">2019-01-30T08:34:09Z</dcterms:modified>
  <cp:category/>
</cp:coreProperties>
</file>