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0KlaOU94AvUdj2uKn0qSn3O9AmyObnbCcKX70aiCwa0rkpZ7vQpUP29jYhUiS2YbDqn/MYf3tvN3WKWELr9cg==" workbookSaltValue="5W02gDjO715fdXnOHJoW9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<sst xmlns="http://schemas.openxmlformats.org/spreadsheetml/2006/main" count="240" uniqueCount="125">
  <si>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</si>
  <si>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</si>
  <si>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</si>
  <si>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</si>
  <si>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</si>
  <si>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</si>
  <si>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</si>
  <si>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</si>
  <si>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</si>
  <si>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</si>
  <si>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</si>
  <si>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</si>
  <si>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</si>
  <si>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</si>
  <si>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</si>
  <si>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</si>
  <si>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</si>
  <si>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</si>
  <si>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</si>
  <si>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</si>
  <si>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</si>
  <si>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</si>
  <si>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</si>
  <si>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</si>
  <si>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</si>
  <si>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</si>
  <si>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</si>
  <si>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</si>
  <si>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</si>
  <si>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</si>
  <si>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</si>
  <si>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</si>
  <si>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</si>
  <si>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</si>
  <si>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</si>
  <si>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</si>
  <si>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</si>
  <si>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</si>
  <si>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</si>
  <si>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</si>
  <si>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</si>
  <si>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</si>
  <si>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</si>
  <si>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</si>
  <si>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</si>
  <si>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</si>
  <si>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</si>
  <si>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</si>
  <si>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</si>
  <si>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</si>
  <si>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</si>
  <si>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</si>
  <si>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</si>
  <si>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</si>
  <si>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</si>
  <si>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</si>
  <si>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</si>
  <si>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</si>
  <si>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</si>
  <si>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</si>
  <si>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</si>
  <si>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</si>
  <si>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</si>
  <si>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</si>
  <si>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</si>
  <si>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</si>
  <si>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</si>
  <si>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</si>
  <si>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</si>
  <si>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</si>
  <si>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</si>
  <si>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</si>
  <si>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</si>
  <si>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</si>
  <si>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</si>
  <si>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</si>
  <si>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</si>
  <si>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</si>
  <si>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</si>
  <si>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</si>
  <si>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</si>
  <si>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</si>
  <si>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</si>
  <si>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</si>
  <si>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</si>
  <si>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</si>
  <si>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</si>
  <si>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</si>
  <si>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</si>
  <si>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</si>
  <si>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</si>
  <si>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</si>
  <si>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</si>
  <si>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</si>
  <si>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</si>
  <si>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</si>
  <si>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</si>
  <si>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</si>
  <si>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</si>
  <si>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</si>
  <si>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</si>
  <si>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</si>
  <si>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</si>
  <si>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</si>
  <si>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</si>
  <si>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</si>
  <si>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</si>
  <si>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</si>
  <si>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</si>
  <si>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</si>
  <si>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</si>
  <si>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</si>
  <si>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</si>
  <si>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</si>
  <si>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</si>
  <si>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</si>
  <si>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</si>
  <si>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</si>
  <si>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</si>
  <si>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</si>
  <si>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</si>
  <si>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</si>
  <si>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相良村の農業集落排水処理区域の中で、四浦地区においては供用開始から20年以上経過しており、処理施設や管路等老朽化が進んでいると思われる。平成30年度までに最適整備構想策定を完了する予定であり、策定した計画を基に今後機能保全対策の実施を行っていく。</t>
    <rPh sb="1" eb="4">
      <t>サガラムラ</t>
    </rPh>
    <rPh sb="5" eb="7">
      <t>ノウギョウ</t>
    </rPh>
    <rPh sb="7" eb="9">
      <t>シュウラク</t>
    </rPh>
    <rPh sb="9" eb="11">
      <t>ハイスイ</t>
    </rPh>
    <rPh sb="11" eb="13">
      <t>ショリ</t>
    </rPh>
    <rPh sb="13" eb="15">
      <t>クイキ</t>
    </rPh>
    <rPh sb="16" eb="17">
      <t>ナカ</t>
    </rPh>
    <rPh sb="19" eb="20">
      <t>ヨン</t>
    </rPh>
    <rPh sb="20" eb="21">
      <t>ウラ</t>
    </rPh>
    <rPh sb="21" eb="23">
      <t>チク</t>
    </rPh>
    <rPh sb="28" eb="30">
      <t>キョウヨウ</t>
    </rPh>
    <rPh sb="30" eb="32">
      <t>カイシ</t>
    </rPh>
    <rPh sb="36" eb="37">
      <t>ネン</t>
    </rPh>
    <rPh sb="37" eb="39">
      <t>イジョウ</t>
    </rPh>
    <rPh sb="39" eb="41">
      <t>ケイカ</t>
    </rPh>
    <rPh sb="46" eb="48">
      <t>ショリ</t>
    </rPh>
    <rPh sb="48" eb="50">
      <t>シセツ</t>
    </rPh>
    <rPh sb="51" eb="53">
      <t>カンロ</t>
    </rPh>
    <rPh sb="53" eb="54">
      <t>トウ</t>
    </rPh>
    <rPh sb="54" eb="57">
      <t>ロウキュウカ</t>
    </rPh>
    <rPh sb="58" eb="59">
      <t>スス</t>
    </rPh>
    <rPh sb="64" eb="65">
      <t>オモ</t>
    </rPh>
    <rPh sb="69" eb="71">
      <t>ヘイセイ</t>
    </rPh>
    <rPh sb="73" eb="75">
      <t>ネンド</t>
    </rPh>
    <rPh sb="78" eb="80">
      <t>サイテキ</t>
    </rPh>
    <rPh sb="80" eb="82">
      <t>セイビ</t>
    </rPh>
    <rPh sb="82" eb="84">
      <t>コウソウ</t>
    </rPh>
    <rPh sb="84" eb="86">
      <t>サクテイ</t>
    </rPh>
    <rPh sb="87" eb="89">
      <t>カンリョウ</t>
    </rPh>
    <rPh sb="91" eb="93">
      <t>ヨテイ</t>
    </rPh>
    <rPh sb="97" eb="99">
      <t>サクテイ</t>
    </rPh>
    <rPh sb="101" eb="103">
      <t>ケイカク</t>
    </rPh>
    <rPh sb="104" eb="105">
      <t>キ</t>
    </rPh>
    <rPh sb="106" eb="108">
      <t>コンゴ</t>
    </rPh>
    <rPh sb="108" eb="110">
      <t>キノウ</t>
    </rPh>
    <rPh sb="110" eb="112">
      <t>ホゼン</t>
    </rPh>
    <rPh sb="112" eb="114">
      <t>タイサク</t>
    </rPh>
    <rPh sb="115" eb="117">
      <t>ジッシ</t>
    </rPh>
    <rPh sb="118" eb="119">
      <t>オコナ</t>
    </rPh>
    <phoneticPr fontId="4"/>
  </si>
  <si>
    <t>　相良村では、未接続世帯の高齢化や住民の高齢化が進んでおり、農業集落排水施設への新規加入率が伸び悩んでいる状況である。また、転出者も増加傾向である。（接続リフォーム代金や毎月の使用料等年金世帯には負担が大きいことや、若年層の定住できる環境が整備されていないため。）今後とも補助金等も活用し、さらに加入促進を進めていく。また、関係部署においては、土地の有効利用及び企業誘致等定住促進に力を入れていく必要がある。
　経営戦略策定済み。</t>
    <rPh sb="1" eb="4">
      <t>サガラムラ</t>
    </rPh>
    <rPh sb="7" eb="10">
      <t>ミセツゾク</t>
    </rPh>
    <rPh sb="10" eb="12">
      <t>セタイ</t>
    </rPh>
    <rPh sb="13" eb="16">
      <t>コウレイカ</t>
    </rPh>
    <rPh sb="17" eb="19">
      <t>ジュウミン</t>
    </rPh>
    <rPh sb="20" eb="23">
      <t>コウレイカ</t>
    </rPh>
    <rPh sb="24" eb="25">
      <t>スス</t>
    </rPh>
    <rPh sb="30" eb="32">
      <t>ノウギョウ</t>
    </rPh>
    <rPh sb="32" eb="34">
      <t>シュウラク</t>
    </rPh>
    <rPh sb="34" eb="36">
      <t>ハイスイ</t>
    </rPh>
    <rPh sb="36" eb="38">
      <t>シセツ</t>
    </rPh>
    <rPh sb="40" eb="42">
      <t>シンキ</t>
    </rPh>
    <rPh sb="42" eb="44">
      <t>カニュウ</t>
    </rPh>
    <rPh sb="44" eb="45">
      <t>リツ</t>
    </rPh>
    <rPh sb="46" eb="47">
      <t>ノ</t>
    </rPh>
    <rPh sb="48" eb="49">
      <t>ナヤ</t>
    </rPh>
    <rPh sb="53" eb="55">
      <t>ジョウキョウ</t>
    </rPh>
    <rPh sb="62" eb="65">
      <t>テンシュツシャ</t>
    </rPh>
    <rPh sb="66" eb="68">
      <t>ゾウカ</t>
    </rPh>
    <rPh sb="68" eb="70">
      <t>ケイコウ</t>
    </rPh>
    <rPh sb="75" eb="77">
      <t>セツゾク</t>
    </rPh>
    <rPh sb="82" eb="84">
      <t>ダイキン</t>
    </rPh>
    <rPh sb="85" eb="87">
      <t>マイツキ</t>
    </rPh>
    <rPh sb="88" eb="91">
      <t>シヨウリョウ</t>
    </rPh>
    <rPh sb="91" eb="92">
      <t>トウ</t>
    </rPh>
    <rPh sb="92" eb="94">
      <t>ネンキン</t>
    </rPh>
    <rPh sb="94" eb="96">
      <t>セタイ</t>
    </rPh>
    <rPh sb="98" eb="100">
      <t>フタン</t>
    </rPh>
    <rPh sb="101" eb="102">
      <t>オオ</t>
    </rPh>
    <rPh sb="108" eb="110">
      <t>ジャクネン</t>
    </rPh>
    <rPh sb="110" eb="111">
      <t>ソウ</t>
    </rPh>
    <rPh sb="112" eb="114">
      <t>テイジュウ</t>
    </rPh>
    <rPh sb="117" eb="119">
      <t>カンキョウ</t>
    </rPh>
    <rPh sb="120" eb="122">
      <t>セイビ</t>
    </rPh>
    <rPh sb="132" eb="134">
      <t>コンゴ</t>
    </rPh>
    <rPh sb="136" eb="139">
      <t>ホジョキン</t>
    </rPh>
    <rPh sb="139" eb="140">
      <t>トウ</t>
    </rPh>
    <rPh sb="141" eb="143">
      <t>カツヨウ</t>
    </rPh>
    <rPh sb="148" eb="150">
      <t>カニュウ</t>
    </rPh>
    <rPh sb="150" eb="152">
      <t>ソクシン</t>
    </rPh>
    <rPh sb="153" eb="154">
      <t>スス</t>
    </rPh>
    <rPh sb="162" eb="164">
      <t>カンケイ</t>
    </rPh>
    <rPh sb="164" eb="166">
      <t>ブショ</t>
    </rPh>
    <rPh sb="172" eb="174">
      <t>トチ</t>
    </rPh>
    <rPh sb="175" eb="177">
      <t>ユウコウ</t>
    </rPh>
    <rPh sb="177" eb="179">
      <t>リヨウ</t>
    </rPh>
    <rPh sb="179" eb="180">
      <t>オヨ</t>
    </rPh>
    <rPh sb="181" eb="183">
      <t>キギョウ</t>
    </rPh>
    <rPh sb="183" eb="185">
      <t>ユウチ</t>
    </rPh>
    <rPh sb="185" eb="186">
      <t>トウ</t>
    </rPh>
    <rPh sb="186" eb="188">
      <t>テイジュウ</t>
    </rPh>
    <rPh sb="188" eb="190">
      <t>ソクシン</t>
    </rPh>
    <rPh sb="191" eb="192">
      <t>チカラ</t>
    </rPh>
    <rPh sb="193" eb="194">
      <t>イ</t>
    </rPh>
    <rPh sb="198" eb="200">
      <t>ヒツヨウ</t>
    </rPh>
    <rPh sb="206" eb="208">
      <t>ケイエイ</t>
    </rPh>
    <rPh sb="208" eb="210">
      <t>センリャク</t>
    </rPh>
    <rPh sb="210" eb="212">
      <t>サクテイ</t>
    </rPh>
    <rPh sb="212" eb="213">
      <t>ズ</t>
    </rPh>
    <phoneticPr fontId="4"/>
  </si>
  <si>
    <t>・企業債償還金が平成25年度をピークに減少してきてはいるものの、平成29年度においては1億6,800万円とまだ依然として高額である。さらに施設の維持管理費も光熱水費については年間1,300万円を超え、施設管理の委託料については年間約4,000万円と多大な費用となっているが、地方債の現在高の合計や一般会計の負担額の減少、営業収益や受託工事収益の増加に伴い企業債残高対事業規模比率が減少したと思われる。
　また、本村の水洗化率は類似団体平均値に徐々に近づいてはいるものの、平成29年度においては、平均より21ポイント以上下回っているため、農業集落排水処理区域においては、さらに加入を促進させ料金収入の向上を図る。浄化槽整備区域についても、補助金を利用した加入促進を行っていく。</t>
    <rPh sb="1" eb="3">
      <t>キギョウ</t>
    </rPh>
    <rPh sb="3" eb="4">
      <t>サイ</t>
    </rPh>
    <rPh sb="4" eb="7">
      <t>ショウカンキン</t>
    </rPh>
    <rPh sb="8" eb="10">
      <t>ヘイセイ</t>
    </rPh>
    <rPh sb="12" eb="14">
      <t>ネンド</t>
    </rPh>
    <rPh sb="19" eb="21">
      <t>ゲンショウ</t>
    </rPh>
    <rPh sb="32" eb="34">
      <t>ヘイセイ</t>
    </rPh>
    <rPh sb="36" eb="38">
      <t>ネンド</t>
    </rPh>
    <rPh sb="44" eb="45">
      <t>オク</t>
    </rPh>
    <rPh sb="50" eb="52">
      <t>マンエン</t>
    </rPh>
    <rPh sb="55" eb="57">
      <t>イゼン</t>
    </rPh>
    <rPh sb="60" eb="62">
      <t>コウガク</t>
    </rPh>
    <rPh sb="69" eb="71">
      <t>シセツ</t>
    </rPh>
    <rPh sb="72" eb="74">
      <t>イジ</t>
    </rPh>
    <rPh sb="74" eb="77">
      <t>カンリヒ</t>
    </rPh>
    <rPh sb="78" eb="82">
      <t>コウネツスイヒ</t>
    </rPh>
    <rPh sb="87" eb="89">
      <t>ネンカン</t>
    </rPh>
    <rPh sb="94" eb="95">
      <t>マン</t>
    </rPh>
    <rPh sb="95" eb="96">
      <t>エン</t>
    </rPh>
    <rPh sb="97" eb="98">
      <t>コ</t>
    </rPh>
    <rPh sb="100" eb="102">
      <t>シセツ</t>
    </rPh>
    <rPh sb="102" eb="104">
      <t>カンリ</t>
    </rPh>
    <rPh sb="105" eb="108">
      <t>イタクリョウ</t>
    </rPh>
    <rPh sb="113" eb="115">
      <t>ネンカン</t>
    </rPh>
    <rPh sb="115" eb="116">
      <t>ヤク</t>
    </rPh>
    <rPh sb="121" eb="123">
      <t>マンエン</t>
    </rPh>
    <rPh sb="124" eb="126">
      <t>タダイ</t>
    </rPh>
    <rPh sb="127" eb="129">
      <t>ヒヨウ</t>
    </rPh>
    <rPh sb="137" eb="140">
      <t>チホウサイ</t>
    </rPh>
    <rPh sb="141" eb="143">
      <t>ゲンザイ</t>
    </rPh>
    <rPh sb="143" eb="144">
      <t>ダカ</t>
    </rPh>
    <rPh sb="145" eb="147">
      <t>ゴウケイ</t>
    </rPh>
    <rPh sb="148" eb="150">
      <t>イッパン</t>
    </rPh>
    <rPh sb="150" eb="152">
      <t>カイケイ</t>
    </rPh>
    <rPh sb="153" eb="155">
      <t>フタン</t>
    </rPh>
    <rPh sb="155" eb="156">
      <t>ガク</t>
    </rPh>
    <rPh sb="157" eb="159">
      <t>ゲンショウ</t>
    </rPh>
    <rPh sb="160" eb="162">
      <t>エイギョウ</t>
    </rPh>
    <rPh sb="162" eb="164">
      <t>シュウエキ</t>
    </rPh>
    <rPh sb="165" eb="167">
      <t>ジュタク</t>
    </rPh>
    <rPh sb="167" eb="169">
      <t>コウジ</t>
    </rPh>
    <rPh sb="169" eb="171">
      <t>シュウエキ</t>
    </rPh>
    <rPh sb="172" eb="174">
      <t>ゾウカ</t>
    </rPh>
    <rPh sb="175" eb="176">
      <t>トモナ</t>
    </rPh>
    <rPh sb="177" eb="179">
      <t>キギョウ</t>
    </rPh>
    <rPh sb="179" eb="180">
      <t>サイ</t>
    </rPh>
    <rPh sb="180" eb="182">
      <t>ザンダカ</t>
    </rPh>
    <rPh sb="182" eb="183">
      <t>タイ</t>
    </rPh>
    <rPh sb="183" eb="185">
      <t>ジギョウ</t>
    </rPh>
    <rPh sb="185" eb="187">
      <t>キボ</t>
    </rPh>
    <rPh sb="187" eb="189">
      <t>ヒリツ</t>
    </rPh>
    <rPh sb="190" eb="192">
      <t>ゲンショウ</t>
    </rPh>
    <rPh sb="195" eb="196">
      <t>オモ</t>
    </rPh>
    <rPh sb="205" eb="207">
      <t>ホンソン</t>
    </rPh>
    <rPh sb="208" eb="211">
      <t>スイセンカ</t>
    </rPh>
    <rPh sb="211" eb="212">
      <t>リツ</t>
    </rPh>
    <rPh sb="213" eb="215">
      <t>ルイジ</t>
    </rPh>
    <rPh sb="215" eb="217">
      <t>ダンタイ</t>
    </rPh>
    <rPh sb="217" eb="220">
      <t>ヘイキンチ</t>
    </rPh>
    <rPh sb="221" eb="223">
      <t>ジョジョ</t>
    </rPh>
    <rPh sb="224" eb="225">
      <t>チカ</t>
    </rPh>
    <rPh sb="235" eb="237">
      <t>ヘイセイ</t>
    </rPh>
    <rPh sb="239" eb="241">
      <t>ネンド</t>
    </rPh>
    <rPh sb="247" eb="249">
      <t>ヘイキン</t>
    </rPh>
    <rPh sb="257" eb="259">
      <t>イジョウ</t>
    </rPh>
    <rPh sb="259" eb="261">
      <t>シタマワ</t>
    </rPh>
    <rPh sb="268" eb="270">
      <t>ノウギョウ</t>
    </rPh>
    <rPh sb="270" eb="272">
      <t>シュウラク</t>
    </rPh>
    <rPh sb="272" eb="274">
      <t>ハイスイ</t>
    </rPh>
    <rPh sb="274" eb="276">
      <t>ショリ</t>
    </rPh>
    <rPh sb="276" eb="278">
      <t>クイキ</t>
    </rPh>
    <rPh sb="287" eb="289">
      <t>カニュウ</t>
    </rPh>
    <rPh sb="290" eb="292">
      <t>ソクシン</t>
    </rPh>
    <rPh sb="294" eb="296">
      <t>リョウキン</t>
    </rPh>
    <rPh sb="296" eb="298">
      <t>シュウニュウ</t>
    </rPh>
    <rPh sb="299" eb="301">
      <t>コウジョウ</t>
    </rPh>
    <rPh sb="302" eb="303">
      <t>ハカ</t>
    </rPh>
    <rPh sb="305" eb="308">
      <t>ジョウカソウ</t>
    </rPh>
    <rPh sb="308" eb="310">
      <t>セイビ</t>
    </rPh>
    <rPh sb="310" eb="312">
      <t>クイキ</t>
    </rPh>
    <rPh sb="318" eb="320">
      <t>ホジョ</t>
    </rPh>
    <rPh sb="320" eb="321">
      <t>キン</t>
    </rPh>
    <rPh sb="322" eb="324">
      <t>リヨウ</t>
    </rPh>
    <rPh sb="326" eb="328">
      <t>カニュウ</t>
    </rPh>
    <rPh sb="328" eb="330">
      <t>ソクシン</t>
    </rPh>
    <rPh sb="331" eb="3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</si>
</sst>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91-487F-9575-E92B6345DAF2}"/>
            </c:ext>
          </c:extLst>
        </c:ser>
        <c:dLbls>
          <c:showLegendKey val="0"/>
          <c:showVal val="0"/>
          <c:showCatName val="0"/>
          <c:showSerName val="0"/>
          <c:showPercent val="0"/>
          <c:showBubbleSize val="0"/>
        </c:dLbls>
        <c:gapWidth val="150"/>
        <c:axId val="66292352"/>
        <c:axId val="663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D91-487F-9575-E92B6345DAF2}"/>
            </c:ext>
          </c:extLst>
        </c:ser>
        <c:dLbls>
          <c:showLegendKey val="0"/>
          <c:showVal val="0"/>
          <c:showCatName val="0"/>
          <c:showSerName val="0"/>
          <c:showPercent val="0"/>
          <c:showBubbleSize val="0"/>
        </c:dLbls>
        <c:marker val="1"/>
        <c:smooth val="0"/>
        <c:axId val="66292352"/>
        <c:axId val="66306816"/>
      </c:lineChart>
      <c:dateAx>
        <c:axId val="66292352"/>
        <c:scaling>
          <c:orientation val="minMax"/>
        </c:scaling>
        <c:delete val="1"/>
        <c:axPos val="b"/>
        <c:numFmt formatCode="ge" sourceLinked="1"/>
        <c:majorTickMark val="none"/>
        <c:minorTickMark val="none"/>
        <c:tickLblPos val="none"/>
        <c:crossAx val="66306816"/>
        <c:crosses val="autoZero"/>
        <c:auto val="1"/>
        <c:lblOffset val="100"/>
        <c:baseTimeUnit val="years"/>
      </c:dateAx>
      <c:valAx>
        <c:axId val="663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45.01</c:v>
                </c:pt>
                <c:pt idx="1">
                  <c:v>45.76</c:v>
                </c:pt>
                <c:pt idx="2">
                  <c:v>47.6</c:v>
                </c:pt>
                <c:pt idx="3">
                  <c:v>45.76</c:v>
                </c:pt>
                <c:pt idx="4">
                  <c:v>42.86</c:v>
                </c:pt>
              </c:numCache>
            </c:numRef>
          </c:val>
          <c:extLst xmlns:c16r2="http://schemas.microsoft.com/office/drawing/2015/06/chart">
            <c:ext xmlns:c16="http://schemas.microsoft.com/office/drawing/2014/chart" uri="{C3380CC4-5D6E-409C-BE32-E72D297353CC}">
              <c16:uniqueId val="{00000000-3A8F-4C4F-BA7F-D0943595D8D4}"/>
            </c:ext>
          </c:extLst>
        </c:ser>
        <c:dLbls>
          <c:showLegendKey val="0"/>
          <c:showVal val="0"/>
          <c:showCatName val="0"/>
          <c:showSerName val="0"/>
          <c:showPercent val="0"/>
          <c:showBubbleSize val="0"/>
        </c:dLbls>
        <c:gapWidth val="150"/>
        <c:axId val="111585920"/>
        <c:axId val="1116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A8F-4C4F-BA7F-D0943595D8D4}"/>
            </c:ext>
          </c:extLst>
        </c:ser>
        <c:dLbls>
          <c:showLegendKey val="0"/>
          <c:showVal val="0"/>
          <c:showCatName val="0"/>
          <c:showSerName val="0"/>
          <c:showPercent val="0"/>
          <c:showBubbleSize val="0"/>
        </c:dLbls>
        <c:marker val="1"/>
        <c:smooth val="0"/>
        <c:axId val="111585920"/>
        <c:axId val="111600384"/>
      </c:lineChart>
      <c:dateAx>
        <c:axId val="111585920"/>
        <c:scaling>
          <c:orientation val="minMax"/>
        </c:scaling>
        <c:delete val="1"/>
        <c:axPos val="b"/>
        <c:numFmt formatCode="ge" sourceLinked="1"/>
        <c:majorTickMark val="none"/>
        <c:minorTickMark val="none"/>
        <c:tickLblPos val="none"/>
        <c:crossAx val="111600384"/>
        <c:crosses val="autoZero"/>
        <c:auto val="1"/>
        <c:lblOffset val="100"/>
        <c:baseTimeUnit val="years"/>
      </c:dateAx>
      <c:valAx>
        <c:axId val="1116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55.11</c:v>
                </c:pt>
                <c:pt idx="1">
                  <c:v>57.05</c:v>
                </c:pt>
                <c:pt idx="2">
                  <c:v>59.41</c:v>
                </c:pt>
                <c:pt idx="3">
                  <c:v>62.03</c:v>
                </c:pt>
                <c:pt idx="4">
                  <c:v>62.97</c:v>
                </c:pt>
              </c:numCache>
            </c:numRef>
          </c:val>
          <c:extLst xmlns:c16r2="http://schemas.microsoft.com/office/drawing/2015/06/chart">
            <c:ext xmlns:c16="http://schemas.microsoft.com/office/drawing/2014/chart" uri="{C3380CC4-5D6E-409C-BE32-E72D297353CC}">
              <c16:uniqueId val="{00000000-5DE3-4ABA-970B-8D80161DD991}"/>
            </c:ext>
          </c:extLst>
        </c:ser>
        <c:dLbls>
          <c:showLegendKey val="0"/>
          <c:showVal val="0"/>
          <c:showCatName val="0"/>
          <c:showSerName val="0"/>
          <c:showPercent val="0"/>
          <c:showBubbleSize val="0"/>
        </c:dLbls>
        <c:gapWidth val="150"/>
        <c:axId val="111627264"/>
        <c:axId val="111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DE3-4ABA-970B-8D80161DD991}"/>
            </c:ext>
          </c:extLst>
        </c:ser>
        <c:dLbls>
          <c:showLegendKey val="0"/>
          <c:showVal val="0"/>
          <c:showCatName val="0"/>
          <c:showSerName val="0"/>
          <c:showPercent val="0"/>
          <c:showBubbleSize val="0"/>
        </c:dLbls>
        <c:marker val="1"/>
        <c:smooth val="0"/>
        <c:axId val="111627264"/>
        <c:axId val="111633536"/>
      </c:lineChart>
      <c:dateAx>
        <c:axId val="111627264"/>
        <c:scaling>
          <c:orientation val="minMax"/>
        </c:scaling>
        <c:delete val="1"/>
        <c:axPos val="b"/>
        <c:numFmt formatCode="ge" sourceLinked="1"/>
        <c:majorTickMark val="none"/>
        <c:minorTickMark val="none"/>
        <c:tickLblPos val="none"/>
        <c:crossAx val="111633536"/>
        <c:crosses val="autoZero"/>
        <c:auto val="1"/>
        <c:lblOffset val="100"/>
        <c:baseTimeUnit val="years"/>
      </c:dateAx>
      <c:valAx>
        <c:axId val="111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96.83</c:v>
                </c:pt>
                <c:pt idx="1">
                  <c:v>97.27</c:v>
                </c:pt>
                <c:pt idx="2">
                  <c:v>96.97</c:v>
                </c:pt>
                <c:pt idx="3">
                  <c:v>97.32</c:v>
                </c:pt>
                <c:pt idx="4">
                  <c:v>96.78</c:v>
                </c:pt>
              </c:numCache>
            </c:numRef>
          </c:val>
          <c:extLst xmlns:c16r2="http://schemas.microsoft.com/office/drawing/2015/06/chart">
            <c:ext xmlns:c16="http://schemas.microsoft.com/office/drawing/2014/chart" uri="{C3380CC4-5D6E-409C-BE32-E72D297353CC}">
              <c16:uniqueId val="{00000000-3214-4CC2-A73D-70B4E5D18468}"/>
            </c:ext>
          </c:extLst>
        </c:ser>
        <c:dLbls>
          <c:showLegendKey val="0"/>
          <c:showVal val="0"/>
          <c:showCatName val="0"/>
          <c:showSerName val="0"/>
          <c:showPercent val="0"/>
          <c:showBubbleSize val="0"/>
        </c:dLbls>
        <c:gapWidth val="150"/>
        <c:axId val="107809792"/>
        <c:axId val="1078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4-4CC2-A73D-70B4E5D18468}"/>
            </c:ext>
          </c:extLst>
        </c:ser>
        <c:dLbls>
          <c:showLegendKey val="0"/>
          <c:showVal val="0"/>
          <c:showCatName val="0"/>
          <c:showSerName val="0"/>
          <c:showPercent val="0"/>
          <c:showBubbleSize val="0"/>
        </c:dLbls>
        <c:marker val="1"/>
        <c:smooth val="0"/>
        <c:axId val="107809792"/>
        <c:axId val="107811968"/>
      </c:lineChart>
      <c:dateAx>
        <c:axId val="107809792"/>
        <c:scaling>
          <c:orientation val="minMax"/>
        </c:scaling>
        <c:delete val="1"/>
        <c:axPos val="b"/>
        <c:numFmt formatCode="ge" sourceLinked="1"/>
        <c:majorTickMark val="none"/>
        <c:minorTickMark val="none"/>
        <c:tickLblPos val="none"/>
        <c:crossAx val="107811968"/>
        <c:crosses val="autoZero"/>
        <c:auto val="1"/>
        <c:lblOffset val="100"/>
        <c:baseTimeUnit val="years"/>
      </c:dateAx>
      <c:valAx>
        <c:axId val="107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43-4509-93EC-4D6577FE8D45}"/>
            </c:ext>
          </c:extLst>
        </c:ser>
        <c:dLbls>
          <c:showLegendKey val="0"/>
          <c:showVal val="0"/>
          <c:showCatName val="0"/>
          <c:showSerName val="0"/>
          <c:showPercent val="0"/>
          <c:showBubbleSize val="0"/>
        </c:dLbls>
        <c:gapWidth val="150"/>
        <c:axId val="107838848"/>
        <c:axId val="107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43-4509-93EC-4D6577FE8D45}"/>
            </c:ext>
          </c:extLst>
        </c:ser>
        <c:dLbls>
          <c:showLegendKey val="0"/>
          <c:showVal val="0"/>
          <c:showCatName val="0"/>
          <c:showSerName val="0"/>
          <c:showPercent val="0"/>
          <c:showBubbleSize val="0"/>
        </c:dLbls>
        <c:marker val="1"/>
        <c:smooth val="0"/>
        <c:axId val="107838848"/>
        <c:axId val="107841024"/>
      </c:lineChart>
      <c:dateAx>
        <c:axId val="107838848"/>
        <c:scaling>
          <c:orientation val="minMax"/>
        </c:scaling>
        <c:delete val="1"/>
        <c:axPos val="b"/>
        <c:numFmt formatCode="ge" sourceLinked="1"/>
        <c:majorTickMark val="none"/>
        <c:minorTickMark val="none"/>
        <c:tickLblPos val="none"/>
        <c:crossAx val="107841024"/>
        <c:crosses val="autoZero"/>
        <c:auto val="1"/>
        <c:lblOffset val="100"/>
        <c:baseTimeUnit val="years"/>
      </c:dateAx>
      <c:valAx>
        <c:axId val="107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F6-459D-AFD5-0F9AED2B4722}"/>
            </c:ext>
          </c:extLst>
        </c:ser>
        <c:dLbls>
          <c:showLegendKey val="0"/>
          <c:showVal val="0"/>
          <c:showCatName val="0"/>
          <c:showSerName val="0"/>
          <c:showPercent val="0"/>
          <c:showBubbleSize val="0"/>
        </c:dLbls>
        <c:gapWidth val="150"/>
        <c:axId val="108488192"/>
        <c:axId val="108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F6-459D-AFD5-0F9AED2B4722}"/>
            </c:ext>
          </c:extLst>
        </c:ser>
        <c:dLbls>
          <c:showLegendKey val="0"/>
          <c:showVal val="0"/>
          <c:showCatName val="0"/>
          <c:showSerName val="0"/>
          <c:showPercent val="0"/>
          <c:showBubbleSize val="0"/>
        </c:dLbls>
        <c:marker val="1"/>
        <c:smooth val="0"/>
        <c:axId val="108488192"/>
        <c:axId val="108490112"/>
      </c:lineChart>
      <c:dateAx>
        <c:axId val="108488192"/>
        <c:scaling>
          <c:orientation val="minMax"/>
        </c:scaling>
        <c:delete val="1"/>
        <c:axPos val="b"/>
        <c:numFmt formatCode="ge" sourceLinked="1"/>
        <c:majorTickMark val="none"/>
        <c:minorTickMark val="none"/>
        <c:tickLblPos val="none"/>
        <c:crossAx val="108490112"/>
        <c:crosses val="autoZero"/>
        <c:auto val="1"/>
        <c:lblOffset val="100"/>
        <c:baseTimeUnit val="years"/>
      </c:dateAx>
      <c:valAx>
        <c:axId val="108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0-44A9-B3EE-1116DB0D2F93}"/>
            </c:ext>
          </c:extLst>
        </c:ser>
        <c:dLbls>
          <c:showLegendKey val="0"/>
          <c:showVal val="0"/>
          <c:showCatName val="0"/>
          <c:showSerName val="0"/>
          <c:showPercent val="0"/>
          <c:showBubbleSize val="0"/>
        </c:dLbls>
        <c:gapWidth val="150"/>
        <c:axId val="108521728"/>
        <c:axId val="108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0-44A9-B3EE-1116DB0D2F93}"/>
            </c:ext>
          </c:extLst>
        </c:ser>
        <c:dLbls>
          <c:showLegendKey val="0"/>
          <c:showVal val="0"/>
          <c:showCatName val="0"/>
          <c:showSerName val="0"/>
          <c:showPercent val="0"/>
          <c:showBubbleSize val="0"/>
        </c:dLbls>
        <c:marker val="1"/>
        <c:smooth val="0"/>
        <c:axId val="108521728"/>
        <c:axId val="108536192"/>
      </c:lineChart>
      <c:dateAx>
        <c:axId val="108521728"/>
        <c:scaling>
          <c:orientation val="minMax"/>
        </c:scaling>
        <c:delete val="1"/>
        <c:axPos val="b"/>
        <c:numFmt formatCode="ge" sourceLinked="1"/>
        <c:majorTickMark val="none"/>
        <c:minorTickMark val="none"/>
        <c:tickLblPos val="none"/>
        <c:crossAx val="108536192"/>
        <c:crosses val="autoZero"/>
        <c:auto val="1"/>
        <c:lblOffset val="100"/>
        <c:baseTimeUnit val="years"/>
      </c:dateAx>
      <c:valAx>
        <c:axId val="108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0B-4506-BA45-8AF96FA912BC}"/>
            </c:ext>
          </c:extLst>
        </c:ser>
        <c:dLbls>
          <c:showLegendKey val="0"/>
          <c:showVal val="0"/>
          <c:showCatName val="0"/>
          <c:showSerName val="0"/>
          <c:showPercent val="0"/>
          <c:showBubbleSize val="0"/>
        </c:dLbls>
        <c:gapWidth val="150"/>
        <c:axId val="108561536"/>
        <c:axId val="108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0B-4506-BA45-8AF96FA912BC}"/>
            </c:ext>
          </c:extLst>
        </c:ser>
        <c:dLbls>
          <c:showLegendKey val="0"/>
          <c:showVal val="0"/>
          <c:showCatName val="0"/>
          <c:showSerName val="0"/>
          <c:showPercent val="0"/>
          <c:showBubbleSize val="0"/>
        </c:dLbls>
        <c:marker val="1"/>
        <c:smooth val="0"/>
        <c:axId val="108561536"/>
        <c:axId val="108563456"/>
      </c:lineChart>
      <c:dateAx>
        <c:axId val="108561536"/>
        <c:scaling>
          <c:orientation val="minMax"/>
        </c:scaling>
        <c:delete val="1"/>
        <c:axPos val="b"/>
        <c:numFmt formatCode="ge" sourceLinked="1"/>
        <c:majorTickMark val="none"/>
        <c:minorTickMark val="none"/>
        <c:tickLblPos val="none"/>
        <c:crossAx val="108563456"/>
        <c:crosses val="autoZero"/>
        <c:auto val="1"/>
        <c:lblOffset val="100"/>
        <c:baseTimeUnit val="years"/>
      </c:dateAx>
      <c:valAx>
        <c:axId val="108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912.87</c:v>
                </c:pt>
                <c:pt idx="1">
                  <c:v>733.9</c:v>
                </c:pt>
                <c:pt idx="2">
                  <c:v>620.72</c:v>
                </c:pt>
                <c:pt idx="3">
                  <c:v>526.59</c:v>
                </c:pt>
                <c:pt idx="4">
                  <c:v>7.72</c:v>
                </c:pt>
              </c:numCache>
            </c:numRef>
          </c:val>
          <c:extLst xmlns:c16r2="http://schemas.microsoft.com/office/drawing/2015/06/chart">
            <c:ext xmlns:c16="http://schemas.microsoft.com/office/drawing/2014/chart" uri="{C3380CC4-5D6E-409C-BE32-E72D297353CC}">
              <c16:uniqueId val="{00000000-193A-41C8-9756-64C45D82D4B5}"/>
            </c:ext>
          </c:extLst>
        </c:ser>
        <c:dLbls>
          <c:showLegendKey val="0"/>
          <c:showVal val="0"/>
          <c:showCatName val="0"/>
          <c:showSerName val="0"/>
          <c:showPercent val="0"/>
          <c:showBubbleSize val="0"/>
        </c:dLbls>
        <c:gapWidth val="150"/>
        <c:axId val="108590592"/>
        <c:axId val="1085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93A-41C8-9756-64C45D82D4B5}"/>
            </c:ext>
          </c:extLst>
        </c:ser>
        <c:dLbls>
          <c:showLegendKey val="0"/>
          <c:showVal val="0"/>
          <c:showCatName val="0"/>
          <c:showSerName val="0"/>
          <c:showPercent val="0"/>
          <c:showBubbleSize val="0"/>
        </c:dLbls>
        <c:marker val="1"/>
        <c:smooth val="0"/>
        <c:axId val="108590592"/>
        <c:axId val="108592512"/>
      </c:lineChart>
      <c:dateAx>
        <c:axId val="108590592"/>
        <c:scaling>
          <c:orientation val="minMax"/>
        </c:scaling>
        <c:delete val="1"/>
        <c:axPos val="b"/>
        <c:numFmt formatCode="ge" sourceLinked="1"/>
        <c:majorTickMark val="none"/>
        <c:minorTickMark val="none"/>
        <c:tickLblPos val="none"/>
        <c:crossAx val="108592512"/>
        <c:crosses val="autoZero"/>
        <c:auto val="1"/>
        <c:lblOffset val="100"/>
        <c:baseTimeUnit val="years"/>
      </c:dateAx>
      <c:valAx>
        <c:axId val="108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37.520000000000003</c:v>
                </c:pt>
                <c:pt idx="1">
                  <c:v>44.39</c:v>
                </c:pt>
                <c:pt idx="2">
                  <c:v>40.39</c:v>
                </c:pt>
                <c:pt idx="3">
                  <c:v>64.3</c:v>
                </c:pt>
                <c:pt idx="4">
                  <c:v>58.01</c:v>
                </c:pt>
              </c:numCache>
            </c:numRef>
          </c:val>
          <c:extLst xmlns:c16r2="http://schemas.microsoft.com/office/drawing/2015/06/chart">
            <c:ext xmlns:c16="http://schemas.microsoft.com/office/drawing/2014/chart" uri="{C3380CC4-5D6E-409C-BE32-E72D297353CC}">
              <c16:uniqueId val="{00000000-5223-4E3B-B629-5304A3D85B0C}"/>
            </c:ext>
          </c:extLst>
        </c:ser>
        <c:dLbls>
          <c:showLegendKey val="0"/>
          <c:showVal val="0"/>
          <c:showCatName val="0"/>
          <c:showSerName val="0"/>
          <c:showPercent val="0"/>
          <c:showBubbleSize val="0"/>
        </c:dLbls>
        <c:gapWidth val="150"/>
        <c:axId val="111253376"/>
        <c:axId val="1112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223-4E3B-B629-5304A3D85B0C}"/>
            </c:ext>
          </c:extLst>
        </c:ser>
        <c:dLbls>
          <c:showLegendKey val="0"/>
          <c:showVal val="0"/>
          <c:showCatName val="0"/>
          <c:showSerName val="0"/>
          <c:showPercent val="0"/>
          <c:showBubbleSize val="0"/>
        </c:dLbls>
        <c:marker val="1"/>
        <c:smooth val="0"/>
        <c:axId val="111253376"/>
        <c:axId val="111263744"/>
      </c:lineChart>
      <c:dateAx>
        <c:axId val="111253376"/>
        <c:scaling>
          <c:orientation val="minMax"/>
        </c:scaling>
        <c:delete val="1"/>
        <c:axPos val="b"/>
        <c:numFmt formatCode="ge" sourceLinked="1"/>
        <c:majorTickMark val="none"/>
        <c:minorTickMark val="none"/>
        <c:tickLblPos val="none"/>
        <c:crossAx val="111263744"/>
        <c:crosses val="autoZero"/>
        <c:auto val="1"/>
        <c:lblOffset val="100"/>
        <c:baseTimeUnit val="years"/>
      </c:dateAx>
      <c:valAx>
        <c:axId val="111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406.96</c:v>
                </c:pt>
                <c:pt idx="1">
                  <c:v>349.07</c:v>
                </c:pt>
                <c:pt idx="2">
                  <c:v>370.26</c:v>
                </c:pt>
                <c:pt idx="3">
                  <c:v>250.1</c:v>
                </c:pt>
                <c:pt idx="4">
                  <c:v>298.77</c:v>
                </c:pt>
              </c:numCache>
            </c:numRef>
          </c:val>
          <c:extLst xmlns:c16r2="http://schemas.microsoft.com/office/drawing/2015/06/chart">
            <c:ext xmlns:c16="http://schemas.microsoft.com/office/drawing/2014/chart" uri="{C3380CC4-5D6E-409C-BE32-E72D297353CC}">
              <c16:uniqueId val="{00000000-FBF7-455E-AC37-CE206CB71990}"/>
            </c:ext>
          </c:extLst>
        </c:ser>
        <c:dLbls>
          <c:showLegendKey val="0"/>
          <c:showVal val="0"/>
          <c:showCatName val="0"/>
          <c:showSerName val="0"/>
          <c:showPercent val="0"/>
          <c:showBubbleSize val="0"/>
        </c:dLbls>
        <c:gapWidth val="150"/>
        <c:axId val="111552768"/>
        <c:axId val="1115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BF7-455E-AC37-CE206CB71990}"/>
            </c:ext>
          </c:extLst>
        </c:ser>
        <c:dLbls>
          <c:showLegendKey val="0"/>
          <c:showVal val="0"/>
          <c:showCatName val="0"/>
          <c:showSerName val="0"/>
          <c:showPercent val="0"/>
          <c:showBubbleSize val="0"/>
        </c:dLbls>
        <c:marker val="1"/>
        <c:smooth val="0"/>
        <c:axId val="111552768"/>
        <c:axId val="111567232"/>
      </c:lineChart>
      <c:dateAx>
        <c:axId val="111552768"/>
        <c:scaling>
          <c:orientation val="minMax"/>
        </c:scaling>
        <c:delete val="1"/>
        <c:axPos val="b"/>
        <c:numFmt formatCode="ge" sourceLinked="1"/>
        <c:majorTickMark val="none"/>
        <c:minorTickMark val="none"/>
        <c:tickLblPos val="none"/>
        <c:crossAx val="111567232"/>
        <c:crosses val="autoZero"/>
        <c:auto val="1"/>
        <c:lblOffset val="100"/>
        <c:baseTimeUnit val="years"/>
      </c:dateAx>
      <c:valAx>
        <c:axId val="1115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相良村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4554</v>
      </c>
      <c r="AM8" s="66"/>
      <c r="AN8" s="66"/>
      <c r="AO8" s="66"/>
      <c r="AP8" s="66"/>
      <c r="AQ8" s="66"/>
      <c r="AR8" s="66"/>
      <c r="AS8" s="66"/>
      <c r="AT8" s="65">
        <f>データ!T6</f>
        <v>94.54</v>
      </c>
      <c r="AU8" s="65"/>
      <c r="AV8" s="65"/>
      <c r="AW8" s="65"/>
      <c r="AX8" s="65"/>
      <c r="AY8" s="65"/>
      <c r="AZ8" s="65"/>
      <c r="BA8" s="65"/>
      <c r="BB8" s="65">
        <f>データ!U6</f>
        <v>48.17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96.47</v>
      </c>
      <c r="Q10" s="65"/>
      <c r="R10" s="65"/>
      <c r="S10" s="65"/>
      <c r="T10" s="65"/>
      <c r="U10" s="65"/>
      <c r="V10" s="65"/>
      <c r="W10" s="65">
        <f>データ!Q6</f>
        <v>90</v>
      </c>
      <c r="X10" s="65"/>
      <c r="Y10" s="65"/>
      <c r="Z10" s="65"/>
      <c r="AA10" s="65"/>
      <c r="AB10" s="65"/>
      <c r="AC10" s="65"/>
      <c r="AD10" s="66">
        <f>データ!R6</f>
        <v>3000</v>
      </c>
      <c r="AE10" s="66"/>
      <c r="AF10" s="66"/>
      <c r="AG10" s="66"/>
      <c r="AH10" s="66"/>
      <c r="AI10" s="66"/>
      <c r="AJ10" s="66"/>
      <c r="AK10" s="2"/>
      <c r="AL10" s="66">
        <f>データ!V6</f>
        <v>4342</v>
      </c>
      <c r="AM10" s="66"/>
      <c r="AN10" s="66"/>
      <c r="AO10" s="66"/>
      <c r="AP10" s="66"/>
      <c r="AQ10" s="66"/>
      <c r="AR10" s="66"/>
      <c r="AS10" s="66"/>
      <c r="AT10" s="65">
        <f>データ!W6</f>
        <v>4.01</v>
      </c>
      <c r="AU10" s="65"/>
      <c r="AV10" s="65"/>
      <c r="AW10" s="65"/>
      <c r="AX10" s="65"/>
      <c r="AY10" s="65"/>
      <c r="AZ10" s="65"/>
      <c r="BA10" s="65"/>
      <c r="BB10" s="65">
        <f>データ!X6</f>
        <v>1082.79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W1/q49N6taP8LcMNFVG1ZGpRLaOY2s+0ebTiRYjBy8+3ULZAznX/i+rUHk5Ca2Pxqw+UHEWDob9SDmjFpzOd4g==" saltValue="3tvQQuWwDJ5jydXUNdFr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435104</v>
      </c>
      <c r="D6" s="32">
        <f t="shared" si="3"/>
        <v>47</v>
      </c>
      <c r="E6" s="32">
        <f t="shared" si="3"/>
        <v>17</v>
      </c>
      <c r="F6" s="32">
        <f t="shared" si="3"/>
        <v>5</v>
      </c>
      <c r="G6" s="32">
        <f t="shared" si="3"/>
        <v>0</v>
      </c>
      <c r="H6" s="32" t="str">
        <f t="shared" si="3"/>
        <v>熊本県　相良村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96.47</v>
      </c>
      <c r="Q6" s="33">
        <f t="shared" si="3"/>
        <v>90</v>
      </c>
      <c r="R6" s="33">
        <f t="shared" si="3"/>
        <v>3000</v>
      </c>
      <c r="S6" s="33">
        <f t="shared" si="3"/>
        <v>4554</v>
      </c>
      <c r="T6" s="33">
        <f t="shared" si="3"/>
        <v>94.54</v>
      </c>
      <c r="U6" s="33">
        <f t="shared" si="3"/>
        <v>48.17</v>
      </c>
      <c r="V6" s="33">
        <f t="shared" si="3"/>
        <v>4342</v>
      </c>
      <c r="W6" s="33">
        <f t="shared" si="3"/>
        <v>4.01</v>
      </c>
      <c r="X6" s="33">
        <f t="shared" si="3"/>
        <v>1082.79</v>
      </c>
      <c r="Y6" s="34">
        <f>IF(Y7="",NA(),Y7)</f>
        <v>96.83</v>
      </c>
      <c r="Z6" s="34">
        <f t="shared" ref="Z6:AH6" si="4">IF(Z7="",NA(),Z7)</f>
        <v>97.27</v>
      </c>
      <c r="AA6" s="34">
        <f t="shared" si="4"/>
        <v>96.97</v>
      </c>
      <c r="AB6" s="34">
        <f t="shared" si="4"/>
        <v>97.32</v>
      </c>
      <c r="AC6" s="34">
        <f t="shared" si="4"/>
        <v>96.78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912.87</v>
      </c>
      <c r="BG6" s="34">
        <f t="shared" ref="BG6:BO6" si="7">IF(BG7="",NA(),BG7)</f>
        <v>733.9</v>
      </c>
      <c r="BH6" s="34">
        <f t="shared" si="7"/>
        <v>620.72</v>
      </c>
      <c r="BI6" s="34">
        <f t="shared" si="7"/>
        <v>526.59</v>
      </c>
      <c r="BJ6" s="34">
        <f t="shared" si="7"/>
        <v>7.72</v>
      </c>
      <c r="BK6" s="34">
        <f t="shared" si="7"/>
        <v>1126.77</v>
      </c>
      <c r="BL6" s="34">
        <f t="shared" si="7"/>
        <v>1044.8</v>
      </c>
      <c r="BM6" s="34">
        <f t="shared" si="7"/>
        <v>1081.8</v>
      </c>
      <c r="BN6" s="34">
        <f t="shared" si="7"/>
        <v>974.93</v>
      </c>
      <c r="BO6" s="34">
        <f t="shared" si="7"/>
        <v>855.8</v>
      </c>
      <c r="BP6" s="33" t="str">
        <f>IF(BP7="","",IF(BP7="-","【-】","【"&amp;SUBSTITUTE(TEXT(BP7,"#,##0.00"),"-","△")&amp;"】"))</f>
        <v>【814.89】</v>
      </c>
      <c r="BQ6" s="34">
        <f>IF(BQ7="",NA(),BQ7)</f>
        <v>37.520000000000003</v>
      </c>
      <c r="BR6" s="34">
        <f t="shared" ref="BR6:BZ6" si="8">IF(BR7="",NA(),BR7)</f>
        <v>44.39</v>
      </c>
      <c r="BS6" s="34">
        <f t="shared" si="8"/>
        <v>40.39</v>
      </c>
      <c r="BT6" s="34">
        <f t="shared" si="8"/>
        <v>64.3</v>
      </c>
      <c r="BU6" s="34">
        <f t="shared" si="8"/>
        <v>58.01</v>
      </c>
      <c r="BV6" s="34">
        <f t="shared" si="8"/>
        <v>50.9</v>
      </c>
      <c r="BW6" s="34">
        <f t="shared" si="8"/>
        <v>50.82</v>
      </c>
      <c r="BX6" s="34">
        <f t="shared" si="8"/>
        <v>52.19</v>
      </c>
      <c r="BY6" s="34">
        <f t="shared" si="8"/>
        <v>55.32</v>
      </c>
      <c r="BZ6" s="34">
        <f t="shared" si="8"/>
        <v>59.8</v>
      </c>
      <c r="CA6" s="33" t="str">
        <f>IF(CA7="","",IF(CA7="-","【-】","【"&amp;SUBSTITUTE(TEXT(CA7,"#,##0.00"),"-","△")&amp;"】"))</f>
        <v>【60.64】</v>
      </c>
      <c r="CB6" s="34">
        <f>IF(CB7="",NA(),CB7)</f>
        <v>406.96</v>
      </c>
      <c r="CC6" s="34">
        <f t="shared" ref="CC6:CK6" si="9">IF(CC7="",NA(),CC7)</f>
        <v>349.07</v>
      </c>
      <c r="CD6" s="34">
        <f t="shared" si="9"/>
        <v>370.26</v>
      </c>
      <c r="CE6" s="34">
        <f t="shared" si="9"/>
        <v>250.1</v>
      </c>
      <c r="CF6" s="34">
        <f t="shared" si="9"/>
        <v>298.77</v>
      </c>
      <c r="CG6" s="34">
        <f t="shared" si="9"/>
        <v>293.27</v>
      </c>
      <c r="CH6" s="34">
        <f t="shared" si="9"/>
        <v>300.52</v>
      </c>
      <c r="CI6" s="34">
        <f t="shared" si="9"/>
        <v>296.14</v>
      </c>
      <c r="CJ6" s="34">
        <f t="shared" si="9"/>
        <v>283.17</v>
      </c>
      <c r="CK6" s="34">
        <f t="shared" si="9"/>
        <v>263.76</v>
      </c>
      <c r="CL6" s="33" t="str">
        <f>IF(CL7="","",IF(CL7="-","【-】","【"&amp;SUBSTITUTE(TEXT(CL7,"#,##0.00"),"-","△")&amp;"】"))</f>
        <v>【255.52】</v>
      </c>
      <c r="CM6" s="34">
        <f>IF(CM7="",NA(),CM7)</f>
        <v>45.01</v>
      </c>
      <c r="CN6" s="34">
        <f t="shared" ref="CN6:CV6" si="10">IF(CN7="",NA(),CN7)</f>
        <v>45.76</v>
      </c>
      <c r="CO6" s="34">
        <f t="shared" si="10"/>
        <v>47.6</v>
      </c>
      <c r="CP6" s="34">
        <f t="shared" si="10"/>
        <v>45.76</v>
      </c>
      <c r="CQ6" s="34">
        <f t="shared" si="10"/>
        <v>42.86</v>
      </c>
      <c r="CR6" s="34">
        <f t="shared" si="10"/>
        <v>53.78</v>
      </c>
      <c r="CS6" s="34">
        <f t="shared" si="10"/>
        <v>53.24</v>
      </c>
      <c r="CT6" s="34">
        <f t="shared" si="10"/>
        <v>52.31</v>
      </c>
      <c r="CU6" s="34">
        <f t="shared" si="10"/>
        <v>60.65</v>
      </c>
      <c r="CV6" s="34">
        <f t="shared" si="10"/>
        <v>51.75</v>
      </c>
      <c r="CW6" s="33" t="str">
        <f>IF(CW7="","",IF(CW7="-","【-】","【"&amp;SUBSTITUTE(TEXT(CW7,"#,##0.00"),"-","△")&amp;"】"))</f>
        <v>【52.49】</v>
      </c>
      <c r="CX6" s="34">
        <f>IF(CX7="",NA(),CX7)</f>
        <v>55.11</v>
      </c>
      <c r="CY6" s="34">
        <f t="shared" ref="CY6:DG6" si="11">IF(CY7="",NA(),CY7)</f>
        <v>57.05</v>
      </c>
      <c r="CZ6" s="34">
        <f t="shared" si="11"/>
        <v>59.41</v>
      </c>
      <c r="DA6" s="34">
        <f t="shared" si="11"/>
        <v>62.03</v>
      </c>
      <c r="DB6" s="34">
        <f t="shared" si="11"/>
        <v>62.97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435104</v>
      </c>
      <c r="D7" s="36">
        <v>47</v>
      </c>
      <c r="E7" s="36">
        <v>17</v>
      </c>
      <c r="F7" s="36">
        <v>5</v>
      </c>
      <c r="G7" s="36">
        <v>0</v>
      </c>
      <c r="H7" s="36" t="s">
        <v>109</v>
      </c>
      <c r="I7" s="36" t="s">
        <v>110</v>
      </c>
      <c r="J7" s="36" t="s">
        <v>111</v>
      </c>
      <c r="K7" s="36" t="s">
        <v>112</v>
      </c>
      <c r="L7" s="36" t="s">
        <v>113</v>
      </c>
      <c r="M7" s="36" t="s">
        <v>114</v>
      </c>
      <c r="N7" s="37" t="s">
        <v>115</v>
      </c>
      <c r="O7" s="37" t="s">
        <v>116</v>
      </c>
      <c r="P7" s="37">
        <v>96.47</v>
      </c>
      <c r="Q7" s="37">
        <v>90</v>
      </c>
      <c r="R7" s="37">
        <v>3000</v>
      </c>
      <c r="S7" s="37">
        <v>4554</v>
      </c>
      <c r="T7" s="37">
        <v>94.54</v>
      </c>
      <c r="U7" s="37">
        <v>48.17</v>
      </c>
      <c r="V7" s="37">
        <v>4342</v>
      </c>
      <c r="W7" s="37">
        <v>4.01</v>
      </c>
      <c r="X7" s="37">
        <v>1082.79</v>
      </c>
      <c r="Y7" s="37">
        <v>96.83</v>
      </c>
      <c r="Z7" s="37">
        <v>97.27</v>
      </c>
      <c r="AA7" s="37">
        <v>96.97</v>
      </c>
      <c r="AB7" s="37">
        <v>97.32</v>
      </c>
      <c r="AC7" s="37">
        <v>96.78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912.87</v>
      </c>
      <c r="BG7" s="37">
        <v>733.9</v>
      </c>
      <c r="BH7" s="37">
        <v>620.72</v>
      </c>
      <c r="BI7" s="37">
        <v>526.59</v>
      </c>
      <c r="BJ7" s="37">
        <v>7.72</v>
      </c>
      <c r="BK7" s="37">
        <v>1126.77</v>
      </c>
      <c r="BL7" s="37">
        <v>1044.8</v>
      </c>
      <c r="BM7" s="37">
        <v>1081.8</v>
      </c>
      <c r="BN7" s="37">
        <v>974.93</v>
      </c>
      <c r="BO7" s="37">
        <v>855.8</v>
      </c>
      <c r="BP7" s="37">
        <v>814.89</v>
      </c>
      <c r="BQ7" s="37">
        <v>37.520000000000003</v>
      </c>
      <c r="BR7" s="37">
        <v>44.39</v>
      </c>
      <c r="BS7" s="37">
        <v>40.39</v>
      </c>
      <c r="BT7" s="37">
        <v>64.3</v>
      </c>
      <c r="BU7" s="37">
        <v>58.01</v>
      </c>
      <c r="BV7" s="37">
        <v>50.9</v>
      </c>
      <c r="BW7" s="37">
        <v>50.82</v>
      </c>
      <c r="BX7" s="37">
        <v>52.19</v>
      </c>
      <c r="BY7" s="37">
        <v>55.32</v>
      </c>
      <c r="BZ7" s="37">
        <v>59.8</v>
      </c>
      <c r="CA7" s="37">
        <v>60.64</v>
      </c>
      <c r="CB7" s="37">
        <v>406.96</v>
      </c>
      <c r="CC7" s="37">
        <v>349.07</v>
      </c>
      <c r="CD7" s="37">
        <v>370.26</v>
      </c>
      <c r="CE7" s="37">
        <v>250.1</v>
      </c>
      <c r="CF7" s="37">
        <v>298.77</v>
      </c>
      <c r="CG7" s="37">
        <v>293.27</v>
      </c>
      <c r="CH7" s="37">
        <v>300.52</v>
      </c>
      <c r="CI7" s="37">
        <v>296.14</v>
      </c>
      <c r="CJ7" s="37">
        <v>283.17</v>
      </c>
      <c r="CK7" s="37">
        <v>263.76</v>
      </c>
      <c r="CL7" s="37">
        <v>255.52</v>
      </c>
      <c r="CM7" s="37">
        <v>45.01</v>
      </c>
      <c r="CN7" s="37">
        <v>45.76</v>
      </c>
      <c r="CO7" s="37">
        <v>47.6</v>
      </c>
      <c r="CP7" s="37">
        <v>45.76</v>
      </c>
      <c r="CQ7" s="37">
        <v>42.86</v>
      </c>
      <c r="CR7" s="37">
        <v>53.78</v>
      </c>
      <c r="CS7" s="37">
        <v>53.24</v>
      </c>
      <c r="CT7" s="37">
        <v>52.31</v>
      </c>
      <c r="CU7" s="37">
        <v>60.65</v>
      </c>
      <c r="CV7" s="37">
        <v>51.75</v>
      </c>
      <c r="CW7" s="37">
        <v>52.49</v>
      </c>
      <c r="CX7" s="37">
        <v>55.11</v>
      </c>
      <c r="CY7" s="37">
        <v>57.05</v>
      </c>
      <c r="CZ7" s="37">
        <v>59.41</v>
      </c>
      <c r="DA7" s="37">
        <v>62.03</v>
      </c>
      <c r="DB7" s="37">
        <v>62.97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2019-02-06T05:43:34Z</cp:lastPrinted>
  <dcterms:created xsi:type="dcterms:W3CDTF">2018-12-03T09:30:45Z</dcterms:created>
  <dcterms:modified xsi:type="dcterms:W3CDTF">2019-02-06T05:43:38Z</dcterms:modified>
</cp:coreProperties>
</file>