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0.230\01_総務課\財政係\財政\報告もの\県（本庁）\平成30年度\20190116 公営企業に係る経営比較分析表の分析等について\23 小国町\下水道（法非適）\"/>
    </mc:Choice>
  </mc:AlternateContent>
  <workbookProtection workbookAlgorithmName="SHA-512" workbookHashValue="tdmvWTBl6MTNHWHet+DYDwb/NJ/53D+HJm+i3VKe9Pgn6xVYzJjuU0w964sn20bD0J98+jTzy0rZ7oL6oRqKnA==" workbookSaltValue="WK1IkrkgkRDe4g9g2DIbmA==" workbookSpinCount="100000" lockStructure="1"/>
  <bookViews>
    <workbookView xWindow="0" yWindow="0" windowWidth="19200" windowHeight="1179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H86" i="4"/>
  <c r="E86" i="4"/>
  <c r="AT10" i="4"/>
  <c r="AL10" i="4"/>
  <c r="AD10" i="4"/>
  <c r="I10" i="4"/>
  <c r="B10" i="4"/>
  <c r="AL8" i="4"/>
  <c r="AD8" i="4"/>
  <c r="P8" i="4"/>
  <c r="I8" i="4"/>
  <c r="B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<sst xmlns="http://schemas.openxmlformats.org/spreadsheetml/2006/main" count="240" uniqueCount="127">
  <si>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</si>
  <si>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</si>
  <si>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</si>
  <si>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</si>
  <si>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</si>
  <si>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</si>
  <si>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</si>
  <si>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</si>
  <si>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</si>
  <si>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</si>
  <si>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</si>
  <si>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</si>
  <si>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</si>
  <si>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</si>
  <si>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</si>
  <si>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</si>
  <si>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</si>
  <si>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</si>
  <si>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</si>
  <si>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</si>
  <si>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</si>
  <si>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</si>
  <si>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</si>
  <si>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</si>
  <si>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</si>
  <si>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</si>
  <si>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</si>
  <si>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</si>
  <si>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</si>
  <si>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</si>
  <si>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</si>
  <si>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</si>
  <si>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</si>
  <si>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</si>
  <si>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</si>
  <si>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</si>
  <si>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</si>
  <si>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</si>
  <si>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</si>
  <si>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</si>
  <si>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</si>
  <si>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</si>
  <si>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</si>
  <si>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</si>
  <si>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</si>
  <si>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</si>
  <si>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</si>
  <si>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</si>
  <si>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</si>
  <si>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</si>
  <si>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</si>
  <si>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</si>
  <si>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</si>
  <si>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</si>
  <si>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</si>
  <si>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</si>
  <si>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</si>
  <si>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</si>
  <si>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</si>
  <si>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</si>
  <si>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</si>
  <si>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</si>
  <si>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</si>
  <si>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</si>
  <si>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</si>
  <si>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</si>
  <si>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</si>
  <si>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</si>
  <si>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</si>
  <si>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</si>
  <si>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</si>
  <si>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</si>
  <si>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</si>
  <si>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</si>
  <si>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</si>
  <si>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</si>
  <si>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</si>
  <si>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</si>
  <si>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</si>
  <si>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</si>
  <si>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</si>
  <si>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</si>
  <si>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</si>
  <si>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</si>
  <si>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</si>
  <si>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</si>
  <si>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</si>
  <si>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</si>
  <si>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</si>
  <si>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</si>
  <si>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</si>
  <si>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</si>
  <si>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</si>
  <si>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</si>
  <si>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</si>
  <si>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</si>
  <si>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</si>
  <si>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</si>
  <si>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</si>
  <si>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</si>
  <si>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</si>
  <si>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</si>
  <si>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</si>
  <si>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</si>
  <si>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</si>
  <si>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</si>
  <si>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</si>
  <si>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</si>
  <si>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</si>
  <si>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</si>
  <si>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</si>
  <si>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</si>
  <si>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</si>
  <si>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</si>
  <si>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</si>
  <si>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</si>
  <si>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</si>
  <si>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</si>
  <si>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</si>
  <si>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</si>
  <si>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</si>
  <si>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</si>
  <si>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</si>
  <si>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</si>
  <si>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①有形固定資産減価償却費は該当数値なし。
②管渠老朽化率は、該当数値なし。
③管渠改善率は、現在のところ老朽化による管渠の事故等は発生していないことにより、対策投資は行っていないが、今後経年劣化が懸念されるため、機能診断の結果を踏まえ適切な更新計画の作成を行う。</t>
    <rPh sb="1" eb="3">
      <t>ユウケイ</t>
    </rPh>
    <rPh sb="3" eb="5">
      <t>コテイ</t>
    </rPh>
    <rPh sb="5" eb="7">
      <t>シサン</t>
    </rPh>
    <rPh sb="7" eb="9">
      <t>ゲンカ</t>
    </rPh>
    <rPh sb="9" eb="11">
      <t>ショウキャク</t>
    </rPh>
    <rPh sb="11" eb="12">
      <t>ヒ</t>
    </rPh>
    <rPh sb="13" eb="15">
      <t>ガイトウ</t>
    </rPh>
    <rPh sb="15" eb="17">
      <t>スウチ</t>
    </rPh>
    <rPh sb="22" eb="24">
      <t>カンキョ</t>
    </rPh>
    <rPh sb="24" eb="27">
      <t>ロウキュウカ</t>
    </rPh>
    <rPh sb="27" eb="28">
      <t>リツ</t>
    </rPh>
    <rPh sb="30" eb="32">
      <t>ガイトウ</t>
    </rPh>
    <rPh sb="32" eb="34">
      <t>スウチ</t>
    </rPh>
    <rPh sb="39" eb="41">
      <t>カンキョ</t>
    </rPh>
    <rPh sb="41" eb="43">
      <t>カイゼン</t>
    </rPh>
    <rPh sb="43" eb="44">
      <t>リツ</t>
    </rPh>
    <rPh sb="46" eb="48">
      <t>ゲンザイ</t>
    </rPh>
    <rPh sb="52" eb="55">
      <t>ロウキュウカ</t>
    </rPh>
    <rPh sb="58" eb="60">
      <t>カンキョ</t>
    </rPh>
    <rPh sb="61" eb="63">
      <t>ジコ</t>
    </rPh>
    <rPh sb="63" eb="64">
      <t>トウ</t>
    </rPh>
    <rPh sb="65" eb="67">
      <t>ハッセイ</t>
    </rPh>
    <rPh sb="78" eb="80">
      <t>タイサク</t>
    </rPh>
    <rPh sb="80" eb="82">
      <t>トウシ</t>
    </rPh>
    <rPh sb="83" eb="84">
      <t>オコナ</t>
    </rPh>
    <rPh sb="91" eb="93">
      <t>コンゴ</t>
    </rPh>
    <rPh sb="93" eb="95">
      <t>ケイネン</t>
    </rPh>
    <rPh sb="95" eb="97">
      <t>レッカ</t>
    </rPh>
    <rPh sb="98" eb="100">
      <t>ケネン</t>
    </rPh>
    <rPh sb="106" eb="108">
      <t>キノウ</t>
    </rPh>
    <rPh sb="108" eb="110">
      <t>シンダン</t>
    </rPh>
    <rPh sb="111" eb="113">
      <t>ケッカ</t>
    </rPh>
    <rPh sb="114" eb="115">
      <t>フ</t>
    </rPh>
    <rPh sb="117" eb="119">
      <t>テキセツ</t>
    </rPh>
    <rPh sb="120" eb="122">
      <t>コウシン</t>
    </rPh>
    <rPh sb="122" eb="124">
      <t>ケイカク</t>
    </rPh>
    <rPh sb="125" eb="127">
      <t>サクセイ</t>
    </rPh>
    <rPh sb="128" eb="129">
      <t>オコナ</t>
    </rPh>
    <phoneticPr fontId="4"/>
  </si>
  <si>
    <t>①経常収支比率については、平成29年度に料金改定を行ったことから、向上したと思われる。しかし、約77％にとどまっており、赤字となっている。今後も経営改善に向けて、検討及び実施を継続していく。
②累積欠損金は、該当数値なし。
③流動比率は、該当数値なし。
④企業債残高対事業規模比率は、地形的な要因により、設備整備に投資がかさんだことから、類似団体に比べ大幅に比率が高い状況にある。今後施設の経年劣化等により、更新が必要となるためさらに企業債が増加することが予想される。
⑤経費回収率は、50％を下まわっており、使用料収入以外の収入に依存していることがうかがえる。今後経営改善に努めていく必要がある。
⑥汚水処理原価は、類似団体と大きく変わらない数値であるが、今後人口減少等の影響により、有収水量が減少した場合には、高くなることも予想される。
⑦施設利用率は、類似団体より高くはなっているが、処理機能を超過している状況でもないため特に問題はないと考える。
⑧水洗化率は、接続勧奨を行ってはいるが、大きな増加はしていない。今後も加入促進に力を入れたい。</t>
    <rPh sb="1" eb="3">
      <t>ケイジョウ</t>
    </rPh>
    <rPh sb="3" eb="5">
      <t>シュウシ</t>
    </rPh>
    <rPh sb="5" eb="7">
      <t>ヒリツ</t>
    </rPh>
    <rPh sb="13" eb="15">
      <t>ヘイセイ</t>
    </rPh>
    <rPh sb="17" eb="19">
      <t>ネンド</t>
    </rPh>
    <rPh sb="20" eb="22">
      <t>リョウキン</t>
    </rPh>
    <rPh sb="22" eb="24">
      <t>カイテイ</t>
    </rPh>
    <rPh sb="25" eb="26">
      <t>オコナ</t>
    </rPh>
    <rPh sb="33" eb="35">
      <t>コウジョウ</t>
    </rPh>
    <rPh sb="38" eb="39">
      <t>オモ</t>
    </rPh>
    <rPh sb="47" eb="48">
      <t>ヤク</t>
    </rPh>
    <rPh sb="60" eb="62">
      <t>アカジ</t>
    </rPh>
    <rPh sb="69" eb="71">
      <t>コンゴ</t>
    </rPh>
    <rPh sb="72" eb="74">
      <t>ケイエイ</t>
    </rPh>
    <rPh sb="74" eb="76">
      <t>カイゼン</t>
    </rPh>
    <rPh sb="77" eb="78">
      <t>ム</t>
    </rPh>
    <rPh sb="81" eb="83">
      <t>ケントウ</t>
    </rPh>
    <rPh sb="83" eb="84">
      <t>オヨ</t>
    </rPh>
    <rPh sb="85" eb="87">
      <t>ジッシ</t>
    </rPh>
    <rPh sb="88" eb="90">
      <t>ケイゾク</t>
    </rPh>
    <rPh sb="97" eb="99">
      <t>ルイセキ</t>
    </rPh>
    <rPh sb="99" eb="102">
      <t>ケッソンキン</t>
    </rPh>
    <rPh sb="104" eb="106">
      <t>ガイトウ</t>
    </rPh>
    <rPh sb="106" eb="108">
      <t>スウチ</t>
    </rPh>
    <rPh sb="113" eb="115">
      <t>リュウドウ</t>
    </rPh>
    <rPh sb="115" eb="117">
      <t>ヒリツ</t>
    </rPh>
    <rPh sb="119" eb="121">
      <t>ガイトウ</t>
    </rPh>
    <rPh sb="121" eb="123">
      <t>スウチ</t>
    </rPh>
    <rPh sb="128" eb="130">
      <t>キギョウ</t>
    </rPh>
    <rPh sb="130" eb="131">
      <t>サイ</t>
    </rPh>
    <rPh sb="131" eb="133">
      <t>ザンダカ</t>
    </rPh>
    <rPh sb="133" eb="134">
      <t>タイ</t>
    </rPh>
    <rPh sb="134" eb="136">
      <t>ジギョウ</t>
    </rPh>
    <rPh sb="136" eb="138">
      <t>キボ</t>
    </rPh>
    <rPh sb="138" eb="140">
      <t>ヒリツ</t>
    </rPh>
    <rPh sb="142" eb="145">
      <t>チケイテキ</t>
    </rPh>
    <rPh sb="146" eb="148">
      <t>ヨウイン</t>
    </rPh>
    <rPh sb="152" eb="154">
      <t>セツビ</t>
    </rPh>
    <rPh sb="154" eb="156">
      <t>セイビ</t>
    </rPh>
    <rPh sb="157" eb="159">
      <t>トウシ</t>
    </rPh>
    <rPh sb="169" eb="171">
      <t>ルイジ</t>
    </rPh>
    <rPh sb="171" eb="173">
      <t>ダンタイ</t>
    </rPh>
    <rPh sb="174" eb="175">
      <t>クラ</t>
    </rPh>
    <rPh sb="176" eb="178">
      <t>オオハバ</t>
    </rPh>
    <rPh sb="179" eb="181">
      <t>ヒリツ</t>
    </rPh>
    <rPh sb="182" eb="183">
      <t>タカ</t>
    </rPh>
    <rPh sb="184" eb="186">
      <t>ジョウキョウ</t>
    </rPh>
    <rPh sb="190" eb="192">
      <t>コンゴ</t>
    </rPh>
    <rPh sb="192" eb="194">
      <t>シセツ</t>
    </rPh>
    <rPh sb="195" eb="197">
      <t>ケイネン</t>
    </rPh>
    <rPh sb="197" eb="199">
      <t>レッカ</t>
    </rPh>
    <rPh sb="199" eb="200">
      <t>トウ</t>
    </rPh>
    <rPh sb="204" eb="206">
      <t>コウシン</t>
    </rPh>
    <rPh sb="207" eb="209">
      <t>ヒツヨウ</t>
    </rPh>
    <rPh sb="217" eb="219">
      <t>キギョウ</t>
    </rPh>
    <rPh sb="219" eb="220">
      <t>サイ</t>
    </rPh>
    <rPh sb="221" eb="223">
      <t>ゾウカ</t>
    </rPh>
    <rPh sb="228" eb="230">
      <t>ヨソウ</t>
    </rPh>
    <rPh sb="236" eb="238">
      <t>ケイヒ</t>
    </rPh>
    <rPh sb="238" eb="240">
      <t>カイシュウ</t>
    </rPh>
    <rPh sb="240" eb="241">
      <t>リツ</t>
    </rPh>
    <rPh sb="247" eb="248">
      <t>シタ</t>
    </rPh>
    <rPh sb="255" eb="258">
      <t>シヨウリョウ</t>
    </rPh>
    <rPh sb="258" eb="260">
      <t>シュウニュウ</t>
    </rPh>
    <rPh sb="260" eb="262">
      <t>イガイ</t>
    </rPh>
    <rPh sb="263" eb="265">
      <t>シュウニュウ</t>
    </rPh>
    <rPh sb="266" eb="268">
      <t>イゾン</t>
    </rPh>
    <rPh sb="281" eb="283">
      <t>コンゴ</t>
    </rPh>
    <rPh sb="283" eb="285">
      <t>ケイエイ</t>
    </rPh>
    <rPh sb="285" eb="287">
      <t>カイゼン</t>
    </rPh>
    <rPh sb="288" eb="289">
      <t>ツト</t>
    </rPh>
    <rPh sb="293" eb="295">
      <t>ヒツヨウ</t>
    </rPh>
    <rPh sb="301" eb="303">
      <t>オスイ</t>
    </rPh>
    <rPh sb="303" eb="305">
      <t>ショリ</t>
    </rPh>
    <rPh sb="305" eb="307">
      <t>ゲンカ</t>
    </rPh>
    <rPh sb="309" eb="311">
      <t>ルイジ</t>
    </rPh>
    <rPh sb="311" eb="313">
      <t>ダンタイ</t>
    </rPh>
    <rPh sb="314" eb="315">
      <t>オオ</t>
    </rPh>
    <rPh sb="317" eb="318">
      <t>カ</t>
    </rPh>
    <rPh sb="322" eb="324">
      <t>スウチ</t>
    </rPh>
    <rPh sb="329" eb="331">
      <t>コンゴ</t>
    </rPh>
    <rPh sb="331" eb="333">
      <t>ジンコウ</t>
    </rPh>
    <rPh sb="333" eb="335">
      <t>ゲンショウ</t>
    </rPh>
    <rPh sb="335" eb="336">
      <t>トウ</t>
    </rPh>
    <rPh sb="337" eb="339">
      <t>エイキョウ</t>
    </rPh>
    <rPh sb="343" eb="344">
      <t>ア</t>
    </rPh>
    <rPh sb="344" eb="345">
      <t>オサ</t>
    </rPh>
    <rPh sb="345" eb="347">
      <t>スイリョウ</t>
    </rPh>
    <rPh sb="348" eb="350">
      <t>ゲンショウ</t>
    </rPh>
    <rPh sb="352" eb="354">
      <t>バアイ</t>
    </rPh>
    <rPh sb="357" eb="358">
      <t>タカ</t>
    </rPh>
    <rPh sb="364" eb="366">
      <t>ヨソウ</t>
    </rPh>
    <rPh sb="372" eb="374">
      <t>シセツ</t>
    </rPh>
    <rPh sb="374" eb="377">
      <t>リヨウリツ</t>
    </rPh>
    <rPh sb="379" eb="381">
      <t>ルイジ</t>
    </rPh>
    <rPh sb="381" eb="383">
      <t>ダンタイ</t>
    </rPh>
    <rPh sb="385" eb="386">
      <t>タカ</t>
    </rPh>
    <rPh sb="395" eb="397">
      <t>ショリ</t>
    </rPh>
    <rPh sb="397" eb="399">
      <t>キノウ</t>
    </rPh>
    <rPh sb="400" eb="402">
      <t>チョウカ</t>
    </rPh>
    <rPh sb="406" eb="408">
      <t>ジョウキョウ</t>
    </rPh>
    <rPh sb="414" eb="415">
      <t>トク</t>
    </rPh>
    <rPh sb="416" eb="418">
      <t>モンダイ</t>
    </rPh>
    <rPh sb="422" eb="423">
      <t>カンガ</t>
    </rPh>
    <rPh sb="428" eb="431">
      <t>スイセンカ</t>
    </rPh>
    <rPh sb="431" eb="432">
      <t>リツ</t>
    </rPh>
    <rPh sb="434" eb="436">
      <t>セツゾク</t>
    </rPh>
    <rPh sb="436" eb="438">
      <t>カンショウ</t>
    </rPh>
    <rPh sb="439" eb="440">
      <t>オコナ</t>
    </rPh>
    <rPh sb="447" eb="448">
      <t>オオ</t>
    </rPh>
    <rPh sb="450" eb="452">
      <t>ゾウカ</t>
    </rPh>
    <rPh sb="459" eb="461">
      <t>コンゴ</t>
    </rPh>
    <rPh sb="462" eb="464">
      <t>カニュウ</t>
    </rPh>
    <rPh sb="464" eb="466">
      <t>ソクシン</t>
    </rPh>
    <rPh sb="467" eb="468">
      <t>チカラ</t>
    </rPh>
    <rPh sb="469" eb="470">
      <t>イ</t>
    </rPh>
    <phoneticPr fontId="4"/>
  </si>
  <si>
    <r>
      <t>今後人口減少による減収の一方で、施設の経年劣化による修繕や更新等による経費の増加が懸念される。</t>
    </r>
    <r>
      <rPr>
        <sz val="11"/>
        <rFont val="ＭＳ ゴシック"/>
        <family val="3"/>
        <charset val="128"/>
      </rPr>
      <t>これにより</t>
    </r>
    <r>
      <rPr>
        <sz val="11"/>
        <color theme="1"/>
        <rFont val="ＭＳ ゴシック"/>
        <family val="3"/>
        <charset val="128"/>
      </rPr>
      <t>経営の悪化が予想されるため、今後の運営方針の検討や経営改善に向けた取組が重要になってくる。
平成29年度に実施した機能診断の結果を踏まえ、今後汚水処理の最適化に向け、更新計画の作成・財源の確保等に取組んでいく必要がある。</t>
    </r>
    <rPh sb="0" eb="2">
      <t>コンゴ</t>
    </rPh>
    <rPh sb="2" eb="4">
      <t>ジンコウ</t>
    </rPh>
    <rPh sb="4" eb="6">
      <t>ゲンショウ</t>
    </rPh>
    <rPh sb="9" eb="11">
      <t>ゲンシュウ</t>
    </rPh>
    <rPh sb="12" eb="14">
      <t>イッポウ</t>
    </rPh>
    <rPh sb="16" eb="18">
      <t>シセツ</t>
    </rPh>
    <rPh sb="19" eb="21">
      <t>ケイネン</t>
    </rPh>
    <rPh sb="21" eb="23">
      <t>レッカ</t>
    </rPh>
    <rPh sb="26" eb="28">
      <t>シュウゼン</t>
    </rPh>
    <rPh sb="29" eb="31">
      <t>コウシン</t>
    </rPh>
    <rPh sb="31" eb="32">
      <t>トウ</t>
    </rPh>
    <rPh sb="35" eb="37">
      <t>ケイヒ</t>
    </rPh>
    <rPh sb="38" eb="40">
      <t>ゾウカ</t>
    </rPh>
    <rPh sb="41" eb="43">
      <t>ケネン</t>
    </rPh>
    <rPh sb="52" eb="54">
      <t>ケイエイ</t>
    </rPh>
    <rPh sb="55" eb="57">
      <t>アッカ</t>
    </rPh>
    <rPh sb="58" eb="60">
      <t>ヨソウ</t>
    </rPh>
    <rPh sb="66" eb="68">
      <t>コンゴ</t>
    </rPh>
    <rPh sb="69" eb="71">
      <t>ウンエイ</t>
    </rPh>
    <rPh sb="71" eb="73">
      <t>ホウシン</t>
    </rPh>
    <rPh sb="74" eb="76">
      <t>ケントウ</t>
    </rPh>
    <rPh sb="77" eb="79">
      <t>ケイエイ</t>
    </rPh>
    <rPh sb="79" eb="81">
      <t>カイゼン</t>
    </rPh>
    <rPh sb="82" eb="83">
      <t>ム</t>
    </rPh>
    <rPh sb="85" eb="87">
      <t>トリクミ</t>
    </rPh>
    <rPh sb="88" eb="90">
      <t>ジュウヨウ</t>
    </rPh>
    <rPh sb="98" eb="100">
      <t>ヘイセイ</t>
    </rPh>
    <rPh sb="102" eb="104">
      <t>ネンド</t>
    </rPh>
    <rPh sb="105" eb="107">
      <t>ジッシ</t>
    </rPh>
    <rPh sb="109" eb="111">
      <t>キノウ</t>
    </rPh>
    <rPh sb="111" eb="113">
      <t>シンダン</t>
    </rPh>
    <rPh sb="114" eb="116">
      <t>ケッカ</t>
    </rPh>
    <rPh sb="117" eb="118">
      <t>フ</t>
    </rPh>
    <rPh sb="121" eb="123">
      <t>コンゴ</t>
    </rPh>
    <rPh sb="123" eb="125">
      <t>オスイ</t>
    </rPh>
    <rPh sb="125" eb="127">
      <t>ショリ</t>
    </rPh>
    <rPh sb="128" eb="131">
      <t>サイテキカ</t>
    </rPh>
    <rPh sb="132" eb="133">
      <t>ム</t>
    </rPh>
    <rPh sb="135" eb="137">
      <t>コウシン</t>
    </rPh>
    <rPh sb="137" eb="139">
      <t>ケイカク</t>
    </rPh>
    <rPh sb="140" eb="142">
      <t>サクセイ</t>
    </rPh>
    <rPh sb="143" eb="145">
      <t>ザイゲン</t>
    </rPh>
    <rPh sb="146" eb="148">
      <t>カクホ</t>
    </rPh>
    <rPh sb="148" eb="149">
      <t>トウ</t>
    </rPh>
    <rPh sb="150" eb="152">
      <t>トリク</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</si>
</sst>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06-4AFF-915B-FE322295CAE1}"/>
            </c:ext>
          </c:extLst>
        </c:ser>
        <c:dLbls>
          <c:showLegendKey val="0"/>
          <c:showVal val="0"/>
          <c:showCatName val="0"/>
          <c:showSerName val="0"/>
          <c:showPercent val="0"/>
          <c:showBubbleSize val="0"/>
        </c:dLbls>
        <c:gapWidth val="150"/>
        <c:axId val="162775184"/>
        <c:axId val="1644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406-4AFF-915B-FE322295CAE1}"/>
            </c:ext>
          </c:extLst>
        </c:ser>
        <c:dLbls>
          <c:showLegendKey val="0"/>
          <c:showVal val="0"/>
          <c:showCatName val="0"/>
          <c:showSerName val="0"/>
          <c:showPercent val="0"/>
          <c:showBubbleSize val="0"/>
        </c:dLbls>
        <c:marker val="1"/>
        <c:smooth val="0"/>
        <c:axId val="162775184"/>
        <c:axId val="164471040"/>
      </c:lineChart>
      <c:dateAx>
        <c:axId val="162775184"/>
        <c:scaling>
          <c:orientation val="minMax"/>
        </c:scaling>
        <c:delete val="1"/>
        <c:axPos val="b"/>
        <c:numFmt formatCode="ge" sourceLinked="1"/>
        <c:majorTickMark val="none"/>
        <c:minorTickMark val="none"/>
        <c:tickLblPos val="none"/>
        <c:crossAx val="164471040"/>
        <c:crosses val="autoZero"/>
        <c:auto val="1"/>
        <c:lblOffset val="100"/>
        <c:baseTimeUnit val="years"/>
      </c:dateAx>
      <c:valAx>
        <c:axId val="1644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7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83.64</c:v>
                </c:pt>
                <c:pt idx="1">
                  <c:v>83.64</c:v>
                </c:pt>
                <c:pt idx="2">
                  <c:v>83.64</c:v>
                </c:pt>
                <c:pt idx="3">
                  <c:v>83.64</c:v>
                </c:pt>
                <c:pt idx="4">
                  <c:v>83.64</c:v>
                </c:pt>
              </c:numCache>
            </c:numRef>
          </c:val>
          <c:extLst xmlns:c16r2="http://schemas.microsoft.com/office/drawing/2015/06/chart">
            <c:ext xmlns:c16="http://schemas.microsoft.com/office/drawing/2014/chart" uri="{C3380CC4-5D6E-409C-BE32-E72D297353CC}">
              <c16:uniqueId val="{00000000-64F4-4FE3-B613-A0A6EEE0F517}"/>
            </c:ext>
          </c:extLst>
        </c:ser>
        <c:dLbls>
          <c:showLegendKey val="0"/>
          <c:showVal val="0"/>
          <c:showCatName val="0"/>
          <c:showSerName val="0"/>
          <c:showPercent val="0"/>
          <c:showBubbleSize val="0"/>
        </c:dLbls>
        <c:gapWidth val="150"/>
        <c:axId val="281622912"/>
        <c:axId val="28162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4F4-4FE3-B613-A0A6EEE0F517}"/>
            </c:ext>
          </c:extLst>
        </c:ser>
        <c:dLbls>
          <c:showLegendKey val="0"/>
          <c:showVal val="0"/>
          <c:showCatName val="0"/>
          <c:showSerName val="0"/>
          <c:showPercent val="0"/>
          <c:showBubbleSize val="0"/>
        </c:dLbls>
        <c:marker val="1"/>
        <c:smooth val="0"/>
        <c:axId val="281622912"/>
        <c:axId val="281622520"/>
      </c:lineChart>
      <c:dateAx>
        <c:axId val="281622912"/>
        <c:scaling>
          <c:orientation val="minMax"/>
        </c:scaling>
        <c:delete val="1"/>
        <c:axPos val="b"/>
        <c:numFmt formatCode="ge" sourceLinked="1"/>
        <c:majorTickMark val="none"/>
        <c:minorTickMark val="none"/>
        <c:tickLblPos val="none"/>
        <c:crossAx val="281622520"/>
        <c:crosses val="autoZero"/>
        <c:auto val="1"/>
        <c:lblOffset val="100"/>
        <c:baseTimeUnit val="years"/>
      </c:dateAx>
      <c:valAx>
        <c:axId val="28162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79.48</c:v>
                </c:pt>
                <c:pt idx="1">
                  <c:v>81.45</c:v>
                </c:pt>
                <c:pt idx="2">
                  <c:v>78.989999999999995</c:v>
                </c:pt>
                <c:pt idx="3">
                  <c:v>78.42</c:v>
                </c:pt>
                <c:pt idx="4">
                  <c:v>79.209999999999994</c:v>
                </c:pt>
              </c:numCache>
            </c:numRef>
          </c:val>
          <c:extLst xmlns:c16r2="http://schemas.microsoft.com/office/drawing/2015/06/chart">
            <c:ext xmlns:c16="http://schemas.microsoft.com/office/drawing/2014/chart" uri="{C3380CC4-5D6E-409C-BE32-E72D297353CC}">
              <c16:uniqueId val="{00000000-C38D-4B0D-AA64-FA7EF6F4EB6D}"/>
            </c:ext>
          </c:extLst>
        </c:ser>
        <c:dLbls>
          <c:showLegendKey val="0"/>
          <c:showVal val="0"/>
          <c:showCatName val="0"/>
          <c:showSerName val="0"/>
          <c:showPercent val="0"/>
          <c:showBubbleSize val="0"/>
        </c:dLbls>
        <c:gapWidth val="150"/>
        <c:axId val="281624872"/>
        <c:axId val="28135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38D-4B0D-AA64-FA7EF6F4EB6D}"/>
            </c:ext>
          </c:extLst>
        </c:ser>
        <c:dLbls>
          <c:showLegendKey val="0"/>
          <c:showVal val="0"/>
          <c:showCatName val="0"/>
          <c:showSerName val="0"/>
          <c:showPercent val="0"/>
          <c:showBubbleSize val="0"/>
        </c:dLbls>
        <c:marker val="1"/>
        <c:smooth val="0"/>
        <c:axId val="281624872"/>
        <c:axId val="281357424"/>
      </c:lineChart>
      <c:dateAx>
        <c:axId val="281624872"/>
        <c:scaling>
          <c:orientation val="minMax"/>
        </c:scaling>
        <c:delete val="1"/>
        <c:axPos val="b"/>
        <c:numFmt formatCode="ge" sourceLinked="1"/>
        <c:majorTickMark val="none"/>
        <c:minorTickMark val="none"/>
        <c:tickLblPos val="none"/>
        <c:crossAx val="281357424"/>
        <c:crosses val="autoZero"/>
        <c:auto val="1"/>
        <c:lblOffset val="100"/>
        <c:baseTimeUnit val="years"/>
      </c:dateAx>
      <c:valAx>
        <c:axId val="28135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2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44</c:v>
                </c:pt>
                <c:pt idx="1">
                  <c:v>42.88</c:v>
                </c:pt>
                <c:pt idx="2">
                  <c:v>40.869999999999997</c:v>
                </c:pt>
                <c:pt idx="3">
                  <c:v>45.02</c:v>
                </c:pt>
                <c:pt idx="4">
                  <c:v>77.540000000000006</c:v>
                </c:pt>
              </c:numCache>
            </c:numRef>
          </c:val>
          <c:extLst xmlns:c16r2="http://schemas.microsoft.com/office/drawing/2015/06/chart">
            <c:ext xmlns:c16="http://schemas.microsoft.com/office/drawing/2014/chart" uri="{C3380CC4-5D6E-409C-BE32-E72D297353CC}">
              <c16:uniqueId val="{00000000-02AD-4455-BCD8-BB2725B46F26}"/>
            </c:ext>
          </c:extLst>
        </c:ser>
        <c:dLbls>
          <c:showLegendKey val="0"/>
          <c:showVal val="0"/>
          <c:showCatName val="0"/>
          <c:showSerName val="0"/>
          <c:showPercent val="0"/>
          <c:showBubbleSize val="0"/>
        </c:dLbls>
        <c:gapWidth val="150"/>
        <c:axId val="164504872"/>
        <c:axId val="16258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AD-4455-BCD8-BB2725B46F26}"/>
            </c:ext>
          </c:extLst>
        </c:ser>
        <c:dLbls>
          <c:showLegendKey val="0"/>
          <c:showVal val="0"/>
          <c:showCatName val="0"/>
          <c:showSerName val="0"/>
          <c:showPercent val="0"/>
          <c:showBubbleSize val="0"/>
        </c:dLbls>
        <c:marker val="1"/>
        <c:smooth val="0"/>
        <c:axId val="164504872"/>
        <c:axId val="162587824"/>
      </c:lineChart>
      <c:dateAx>
        <c:axId val="164504872"/>
        <c:scaling>
          <c:orientation val="minMax"/>
        </c:scaling>
        <c:delete val="1"/>
        <c:axPos val="b"/>
        <c:numFmt formatCode="ge" sourceLinked="1"/>
        <c:majorTickMark val="none"/>
        <c:minorTickMark val="none"/>
        <c:tickLblPos val="none"/>
        <c:crossAx val="162587824"/>
        <c:crosses val="autoZero"/>
        <c:auto val="1"/>
        <c:lblOffset val="100"/>
        <c:baseTimeUnit val="years"/>
      </c:dateAx>
      <c:valAx>
        <c:axId val="16258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0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4B-42C3-8D9D-F51D9EA946C4}"/>
            </c:ext>
          </c:extLst>
        </c:ser>
        <c:dLbls>
          <c:showLegendKey val="0"/>
          <c:showVal val="0"/>
          <c:showCatName val="0"/>
          <c:showSerName val="0"/>
          <c:showPercent val="0"/>
          <c:showBubbleSize val="0"/>
        </c:dLbls>
        <c:gapWidth val="150"/>
        <c:axId val="165072440"/>
        <c:axId val="1650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4B-42C3-8D9D-F51D9EA946C4}"/>
            </c:ext>
          </c:extLst>
        </c:ser>
        <c:dLbls>
          <c:showLegendKey val="0"/>
          <c:showVal val="0"/>
          <c:showCatName val="0"/>
          <c:showSerName val="0"/>
          <c:showPercent val="0"/>
          <c:showBubbleSize val="0"/>
        </c:dLbls>
        <c:marker val="1"/>
        <c:smooth val="0"/>
        <c:axId val="165072440"/>
        <c:axId val="165072832"/>
      </c:lineChart>
      <c:dateAx>
        <c:axId val="165072440"/>
        <c:scaling>
          <c:orientation val="minMax"/>
        </c:scaling>
        <c:delete val="1"/>
        <c:axPos val="b"/>
        <c:numFmt formatCode="ge" sourceLinked="1"/>
        <c:majorTickMark val="none"/>
        <c:minorTickMark val="none"/>
        <c:tickLblPos val="none"/>
        <c:crossAx val="165072832"/>
        <c:crosses val="autoZero"/>
        <c:auto val="1"/>
        <c:lblOffset val="100"/>
        <c:baseTimeUnit val="years"/>
      </c:dateAx>
      <c:valAx>
        <c:axId val="1650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7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65-4F2E-A238-7DD92D65242D}"/>
            </c:ext>
          </c:extLst>
        </c:ser>
        <c:dLbls>
          <c:showLegendKey val="0"/>
          <c:showVal val="0"/>
          <c:showCatName val="0"/>
          <c:showSerName val="0"/>
          <c:showPercent val="0"/>
          <c:showBubbleSize val="0"/>
        </c:dLbls>
        <c:gapWidth val="150"/>
        <c:axId val="281620168"/>
        <c:axId val="28162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65-4F2E-A238-7DD92D65242D}"/>
            </c:ext>
          </c:extLst>
        </c:ser>
        <c:dLbls>
          <c:showLegendKey val="0"/>
          <c:showVal val="0"/>
          <c:showCatName val="0"/>
          <c:showSerName val="0"/>
          <c:showPercent val="0"/>
          <c:showBubbleSize val="0"/>
        </c:dLbls>
        <c:marker val="1"/>
        <c:smooth val="0"/>
        <c:axId val="281620168"/>
        <c:axId val="281620560"/>
      </c:lineChart>
      <c:dateAx>
        <c:axId val="281620168"/>
        <c:scaling>
          <c:orientation val="minMax"/>
        </c:scaling>
        <c:delete val="1"/>
        <c:axPos val="b"/>
        <c:numFmt formatCode="ge" sourceLinked="1"/>
        <c:majorTickMark val="none"/>
        <c:minorTickMark val="none"/>
        <c:tickLblPos val="none"/>
        <c:crossAx val="281620560"/>
        <c:crosses val="autoZero"/>
        <c:auto val="1"/>
        <c:lblOffset val="100"/>
        <c:baseTimeUnit val="years"/>
      </c:dateAx>
      <c:valAx>
        <c:axId val="28162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2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78-4D84-AD36-DCD0B4DF894A}"/>
            </c:ext>
          </c:extLst>
        </c:ser>
        <c:dLbls>
          <c:showLegendKey val="0"/>
          <c:showVal val="0"/>
          <c:showCatName val="0"/>
          <c:showSerName val="0"/>
          <c:showPercent val="0"/>
          <c:showBubbleSize val="0"/>
        </c:dLbls>
        <c:gapWidth val="150"/>
        <c:axId val="281623304"/>
        <c:axId val="28162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78-4D84-AD36-DCD0B4DF894A}"/>
            </c:ext>
          </c:extLst>
        </c:ser>
        <c:dLbls>
          <c:showLegendKey val="0"/>
          <c:showVal val="0"/>
          <c:showCatName val="0"/>
          <c:showSerName val="0"/>
          <c:showPercent val="0"/>
          <c:showBubbleSize val="0"/>
        </c:dLbls>
        <c:marker val="1"/>
        <c:smooth val="0"/>
        <c:axId val="281623304"/>
        <c:axId val="281623696"/>
      </c:lineChart>
      <c:dateAx>
        <c:axId val="281623304"/>
        <c:scaling>
          <c:orientation val="minMax"/>
        </c:scaling>
        <c:delete val="1"/>
        <c:axPos val="b"/>
        <c:numFmt formatCode="ge" sourceLinked="1"/>
        <c:majorTickMark val="none"/>
        <c:minorTickMark val="none"/>
        <c:tickLblPos val="none"/>
        <c:crossAx val="281623696"/>
        <c:crosses val="autoZero"/>
        <c:auto val="1"/>
        <c:lblOffset val="100"/>
        <c:baseTimeUnit val="years"/>
      </c:dateAx>
      <c:valAx>
        <c:axId val="28162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2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53-4EA1-B09C-81CC759F4A16}"/>
            </c:ext>
          </c:extLst>
        </c:ser>
        <c:dLbls>
          <c:showLegendKey val="0"/>
          <c:showVal val="0"/>
          <c:showCatName val="0"/>
          <c:showSerName val="0"/>
          <c:showPercent val="0"/>
          <c:showBubbleSize val="0"/>
        </c:dLbls>
        <c:gapWidth val="150"/>
        <c:axId val="281625264"/>
        <c:axId val="28162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53-4EA1-B09C-81CC759F4A16}"/>
            </c:ext>
          </c:extLst>
        </c:ser>
        <c:dLbls>
          <c:showLegendKey val="0"/>
          <c:showVal val="0"/>
          <c:showCatName val="0"/>
          <c:showSerName val="0"/>
          <c:showPercent val="0"/>
          <c:showBubbleSize val="0"/>
        </c:dLbls>
        <c:marker val="1"/>
        <c:smooth val="0"/>
        <c:axId val="281625264"/>
        <c:axId val="281625656"/>
      </c:lineChart>
      <c:dateAx>
        <c:axId val="281625264"/>
        <c:scaling>
          <c:orientation val="minMax"/>
        </c:scaling>
        <c:delete val="1"/>
        <c:axPos val="b"/>
        <c:numFmt formatCode="ge" sourceLinked="1"/>
        <c:majorTickMark val="none"/>
        <c:minorTickMark val="none"/>
        <c:tickLblPos val="none"/>
        <c:crossAx val="281625656"/>
        <c:crosses val="autoZero"/>
        <c:auto val="1"/>
        <c:lblOffset val="100"/>
        <c:baseTimeUnit val="years"/>
      </c:dateAx>
      <c:valAx>
        <c:axId val="28162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2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5701.99</c:v>
                </c:pt>
                <c:pt idx="1">
                  <c:v>5313.39</c:v>
                </c:pt>
                <c:pt idx="2">
                  <c:v>4664.79</c:v>
                </c:pt>
                <c:pt idx="3">
                  <c:v>5037.03</c:v>
                </c:pt>
                <c:pt idx="4">
                  <c:v>4301.5</c:v>
                </c:pt>
              </c:numCache>
            </c:numRef>
          </c:val>
          <c:extLst xmlns:c16r2="http://schemas.microsoft.com/office/drawing/2015/06/chart">
            <c:ext xmlns:c16="http://schemas.microsoft.com/office/drawing/2014/chart" uri="{C3380CC4-5D6E-409C-BE32-E72D297353CC}">
              <c16:uniqueId val="{00000000-7B13-4800-98FB-5AE23A1E26FB}"/>
            </c:ext>
          </c:extLst>
        </c:ser>
        <c:dLbls>
          <c:showLegendKey val="0"/>
          <c:showVal val="0"/>
          <c:showCatName val="0"/>
          <c:showSerName val="0"/>
          <c:showPercent val="0"/>
          <c:showBubbleSize val="0"/>
        </c:dLbls>
        <c:gapWidth val="150"/>
        <c:axId val="281626832"/>
        <c:axId val="28162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B13-4800-98FB-5AE23A1E26FB}"/>
            </c:ext>
          </c:extLst>
        </c:ser>
        <c:dLbls>
          <c:showLegendKey val="0"/>
          <c:showVal val="0"/>
          <c:showCatName val="0"/>
          <c:showSerName val="0"/>
          <c:showPercent val="0"/>
          <c:showBubbleSize val="0"/>
        </c:dLbls>
        <c:marker val="1"/>
        <c:smooth val="0"/>
        <c:axId val="281626832"/>
        <c:axId val="281627224"/>
      </c:lineChart>
      <c:dateAx>
        <c:axId val="281626832"/>
        <c:scaling>
          <c:orientation val="minMax"/>
        </c:scaling>
        <c:delete val="1"/>
        <c:axPos val="b"/>
        <c:numFmt formatCode="ge" sourceLinked="1"/>
        <c:majorTickMark val="none"/>
        <c:minorTickMark val="none"/>
        <c:tickLblPos val="none"/>
        <c:crossAx val="281627224"/>
        <c:crosses val="autoZero"/>
        <c:auto val="1"/>
        <c:lblOffset val="100"/>
        <c:baseTimeUnit val="years"/>
      </c:dateAx>
      <c:valAx>
        <c:axId val="28162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2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14.19</c:v>
                </c:pt>
                <c:pt idx="1">
                  <c:v>14.36</c:v>
                </c:pt>
                <c:pt idx="2">
                  <c:v>17.18</c:v>
                </c:pt>
                <c:pt idx="3">
                  <c:v>50.71</c:v>
                </c:pt>
                <c:pt idx="4">
                  <c:v>46.73</c:v>
                </c:pt>
              </c:numCache>
            </c:numRef>
          </c:val>
          <c:extLst xmlns:c16r2="http://schemas.microsoft.com/office/drawing/2015/06/chart">
            <c:ext xmlns:c16="http://schemas.microsoft.com/office/drawing/2014/chart" uri="{C3380CC4-5D6E-409C-BE32-E72D297353CC}">
              <c16:uniqueId val="{00000000-EE69-4EB2-B24E-D9049B84D940}"/>
            </c:ext>
          </c:extLst>
        </c:ser>
        <c:dLbls>
          <c:showLegendKey val="0"/>
          <c:showVal val="0"/>
          <c:showCatName val="0"/>
          <c:showSerName val="0"/>
          <c:showPercent val="0"/>
          <c:showBubbleSize val="0"/>
        </c:dLbls>
        <c:gapWidth val="150"/>
        <c:axId val="281354288"/>
        <c:axId val="28135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EE69-4EB2-B24E-D9049B84D940}"/>
            </c:ext>
          </c:extLst>
        </c:ser>
        <c:dLbls>
          <c:showLegendKey val="0"/>
          <c:showVal val="0"/>
          <c:showCatName val="0"/>
          <c:showSerName val="0"/>
          <c:showPercent val="0"/>
          <c:showBubbleSize val="0"/>
        </c:dLbls>
        <c:marker val="1"/>
        <c:smooth val="0"/>
        <c:axId val="281354288"/>
        <c:axId val="281354680"/>
      </c:lineChart>
      <c:dateAx>
        <c:axId val="281354288"/>
        <c:scaling>
          <c:orientation val="minMax"/>
        </c:scaling>
        <c:delete val="1"/>
        <c:axPos val="b"/>
        <c:numFmt formatCode="ge" sourceLinked="1"/>
        <c:majorTickMark val="none"/>
        <c:minorTickMark val="none"/>
        <c:tickLblPos val="none"/>
        <c:crossAx val="281354680"/>
        <c:crosses val="autoZero"/>
        <c:auto val="1"/>
        <c:lblOffset val="100"/>
        <c:baseTimeUnit val="years"/>
      </c:dateAx>
      <c:valAx>
        <c:axId val="28135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5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702.64</c:v>
                </c:pt>
                <c:pt idx="1">
                  <c:v>723.47</c:v>
                </c:pt>
                <c:pt idx="2">
                  <c:v>607.27</c:v>
                </c:pt>
                <c:pt idx="3">
                  <c:v>202.24</c:v>
                </c:pt>
                <c:pt idx="4">
                  <c:v>245.13</c:v>
                </c:pt>
              </c:numCache>
            </c:numRef>
          </c:val>
          <c:extLst xmlns:c16r2="http://schemas.microsoft.com/office/drawing/2015/06/chart">
            <c:ext xmlns:c16="http://schemas.microsoft.com/office/drawing/2014/chart" uri="{C3380CC4-5D6E-409C-BE32-E72D297353CC}">
              <c16:uniqueId val="{00000000-2350-41CC-A979-5894A0B10C1D}"/>
            </c:ext>
          </c:extLst>
        </c:ser>
        <c:dLbls>
          <c:showLegendKey val="0"/>
          <c:showVal val="0"/>
          <c:showCatName val="0"/>
          <c:showSerName val="0"/>
          <c:showPercent val="0"/>
          <c:showBubbleSize val="0"/>
        </c:dLbls>
        <c:gapWidth val="150"/>
        <c:axId val="281355856"/>
        <c:axId val="28135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350-41CC-A979-5894A0B10C1D}"/>
            </c:ext>
          </c:extLst>
        </c:ser>
        <c:dLbls>
          <c:showLegendKey val="0"/>
          <c:showVal val="0"/>
          <c:showCatName val="0"/>
          <c:showSerName val="0"/>
          <c:showPercent val="0"/>
          <c:showBubbleSize val="0"/>
        </c:dLbls>
        <c:marker val="1"/>
        <c:smooth val="0"/>
        <c:axId val="281355856"/>
        <c:axId val="281356248"/>
      </c:lineChart>
      <c:dateAx>
        <c:axId val="281355856"/>
        <c:scaling>
          <c:orientation val="minMax"/>
        </c:scaling>
        <c:delete val="1"/>
        <c:axPos val="b"/>
        <c:numFmt formatCode="ge" sourceLinked="1"/>
        <c:majorTickMark val="none"/>
        <c:minorTickMark val="none"/>
        <c:tickLblPos val="none"/>
        <c:crossAx val="281356248"/>
        <c:crosses val="autoZero"/>
        <c:auto val="1"/>
        <c:lblOffset val="100"/>
        <c:baseTimeUnit val="years"/>
      </c:dateAx>
      <c:valAx>
        <c:axId val="28135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5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小国町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7279</v>
      </c>
      <c r="AM8" s="66"/>
      <c r="AN8" s="66"/>
      <c r="AO8" s="66"/>
      <c r="AP8" s="66"/>
      <c r="AQ8" s="66"/>
      <c r="AR8" s="66"/>
      <c r="AS8" s="66"/>
      <c r="AT8" s="65">
        <f>データ!T6</f>
        <v>136.94</v>
      </c>
      <c r="AU8" s="65"/>
      <c r="AV8" s="65"/>
      <c r="AW8" s="65"/>
      <c r="AX8" s="65"/>
      <c r="AY8" s="65"/>
      <c r="AZ8" s="65"/>
      <c r="BA8" s="65"/>
      <c r="BB8" s="65">
        <f>データ!U6</f>
        <v>53.15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17.920000000000002</v>
      </c>
      <c r="Q10" s="65"/>
      <c r="R10" s="65"/>
      <c r="S10" s="65"/>
      <c r="T10" s="65"/>
      <c r="U10" s="65"/>
      <c r="V10" s="65"/>
      <c r="W10" s="65">
        <f>データ!Q6</f>
        <v>99.49</v>
      </c>
      <c r="X10" s="65"/>
      <c r="Y10" s="65"/>
      <c r="Z10" s="65"/>
      <c r="AA10" s="65"/>
      <c r="AB10" s="65"/>
      <c r="AC10" s="65"/>
      <c r="AD10" s="66">
        <f>データ!R6</f>
        <v>4750</v>
      </c>
      <c r="AE10" s="66"/>
      <c r="AF10" s="66"/>
      <c r="AG10" s="66"/>
      <c r="AH10" s="66"/>
      <c r="AI10" s="66"/>
      <c r="AJ10" s="66"/>
      <c r="AK10" s="2"/>
      <c r="AL10" s="66">
        <f>データ!V6</f>
        <v>1284</v>
      </c>
      <c r="AM10" s="66"/>
      <c r="AN10" s="66"/>
      <c r="AO10" s="66"/>
      <c r="AP10" s="66"/>
      <c r="AQ10" s="66"/>
      <c r="AR10" s="66"/>
      <c r="AS10" s="66"/>
      <c r="AT10" s="65">
        <f>データ!W6</f>
        <v>0.69</v>
      </c>
      <c r="AU10" s="65"/>
      <c r="AV10" s="65"/>
      <c r="AW10" s="65"/>
      <c r="AX10" s="65"/>
      <c r="AY10" s="65"/>
      <c r="AZ10" s="65"/>
      <c r="BA10" s="65"/>
      <c r="BB10" s="65">
        <f>データ!X6</f>
        <v>1860.87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uHXVq6hWYSFwTX2f2AoOw4JYynp091kxehiurVYXH7a8nApxMgVeSv8Iiw8Azd8Z+xKINxnXCetvw42YtGtz+A==" saltValue="HrnmgGk9Ar54M8RYsoUoI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434248</v>
      </c>
      <c r="D6" s="32">
        <f t="shared" si="3"/>
        <v>47</v>
      </c>
      <c r="E6" s="32">
        <f t="shared" si="3"/>
        <v>17</v>
      </c>
      <c r="F6" s="32">
        <f t="shared" si="3"/>
        <v>5</v>
      </c>
      <c r="G6" s="32">
        <f t="shared" si="3"/>
        <v>0</v>
      </c>
      <c r="H6" s="32" t="str">
        <f t="shared" si="3"/>
        <v>熊本県　小国町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17.920000000000002</v>
      </c>
      <c r="Q6" s="33">
        <f t="shared" si="3"/>
        <v>99.49</v>
      </c>
      <c r="R6" s="33">
        <f t="shared" si="3"/>
        <v>4750</v>
      </c>
      <c r="S6" s="33">
        <f t="shared" si="3"/>
        <v>7279</v>
      </c>
      <c r="T6" s="33">
        <f t="shared" si="3"/>
        <v>136.94</v>
      </c>
      <c r="U6" s="33">
        <f t="shared" si="3"/>
        <v>53.15</v>
      </c>
      <c r="V6" s="33">
        <f t="shared" si="3"/>
        <v>1284</v>
      </c>
      <c r="W6" s="33">
        <f t="shared" si="3"/>
        <v>0.69</v>
      </c>
      <c r="X6" s="33">
        <f t="shared" si="3"/>
        <v>1860.87</v>
      </c>
      <c r="Y6" s="34">
        <f>IF(Y7="",NA(),Y7)</f>
        <v>44</v>
      </c>
      <c r="Z6" s="34">
        <f t="shared" ref="Z6:AH6" si="4">IF(Z7="",NA(),Z7)</f>
        <v>42.88</v>
      </c>
      <c r="AA6" s="34">
        <f t="shared" si="4"/>
        <v>40.869999999999997</v>
      </c>
      <c r="AB6" s="34">
        <f t="shared" si="4"/>
        <v>45.02</v>
      </c>
      <c r="AC6" s="34">
        <f t="shared" si="4"/>
        <v>77.540000000000006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5701.99</v>
      </c>
      <c r="BG6" s="34">
        <f t="shared" ref="BG6:BO6" si="7">IF(BG7="",NA(),BG7)</f>
        <v>5313.39</v>
      </c>
      <c r="BH6" s="34">
        <f t="shared" si="7"/>
        <v>4664.79</v>
      </c>
      <c r="BI6" s="34">
        <f t="shared" si="7"/>
        <v>5037.03</v>
      </c>
      <c r="BJ6" s="34">
        <f t="shared" si="7"/>
        <v>4301.5</v>
      </c>
      <c r="BK6" s="34">
        <f t="shared" si="7"/>
        <v>1126.77</v>
      </c>
      <c r="BL6" s="34">
        <f t="shared" si="7"/>
        <v>1044.8</v>
      </c>
      <c r="BM6" s="34">
        <f t="shared" si="7"/>
        <v>1081.8</v>
      </c>
      <c r="BN6" s="34">
        <f t="shared" si="7"/>
        <v>974.93</v>
      </c>
      <c r="BO6" s="34">
        <f t="shared" si="7"/>
        <v>855.8</v>
      </c>
      <c r="BP6" s="33" t="str">
        <f>IF(BP7="","",IF(BP7="-","【-】","【"&amp;SUBSTITUTE(TEXT(BP7,"#,##0.00"),"-","△")&amp;"】"))</f>
        <v>【814.89】</v>
      </c>
      <c r="BQ6" s="34">
        <f>IF(BQ7="",NA(),BQ7)</f>
        <v>14.19</v>
      </c>
      <c r="BR6" s="34">
        <f t="shared" ref="BR6:BZ6" si="8">IF(BR7="",NA(),BR7)</f>
        <v>14.36</v>
      </c>
      <c r="BS6" s="34">
        <f t="shared" si="8"/>
        <v>17.18</v>
      </c>
      <c r="BT6" s="34">
        <f t="shared" si="8"/>
        <v>50.71</v>
      </c>
      <c r="BU6" s="34">
        <f t="shared" si="8"/>
        <v>46.73</v>
      </c>
      <c r="BV6" s="34">
        <f t="shared" si="8"/>
        <v>50.9</v>
      </c>
      <c r="BW6" s="34">
        <f t="shared" si="8"/>
        <v>50.82</v>
      </c>
      <c r="BX6" s="34">
        <f t="shared" si="8"/>
        <v>52.19</v>
      </c>
      <c r="BY6" s="34">
        <f t="shared" si="8"/>
        <v>55.32</v>
      </c>
      <c r="BZ6" s="34">
        <f t="shared" si="8"/>
        <v>59.8</v>
      </c>
      <c r="CA6" s="33" t="str">
        <f>IF(CA7="","",IF(CA7="-","【-】","【"&amp;SUBSTITUTE(TEXT(CA7,"#,##0.00"),"-","△")&amp;"】"))</f>
        <v>【60.64】</v>
      </c>
      <c r="CB6" s="34">
        <f>IF(CB7="",NA(),CB7)</f>
        <v>702.64</v>
      </c>
      <c r="CC6" s="34">
        <f t="shared" ref="CC6:CK6" si="9">IF(CC7="",NA(),CC7)</f>
        <v>723.47</v>
      </c>
      <c r="CD6" s="34">
        <f t="shared" si="9"/>
        <v>607.27</v>
      </c>
      <c r="CE6" s="34">
        <f t="shared" si="9"/>
        <v>202.24</v>
      </c>
      <c r="CF6" s="34">
        <f t="shared" si="9"/>
        <v>245.13</v>
      </c>
      <c r="CG6" s="34">
        <f t="shared" si="9"/>
        <v>293.27</v>
      </c>
      <c r="CH6" s="34">
        <f t="shared" si="9"/>
        <v>300.52</v>
      </c>
      <c r="CI6" s="34">
        <f t="shared" si="9"/>
        <v>296.14</v>
      </c>
      <c r="CJ6" s="34">
        <f t="shared" si="9"/>
        <v>283.17</v>
      </c>
      <c r="CK6" s="34">
        <f t="shared" si="9"/>
        <v>263.76</v>
      </c>
      <c r="CL6" s="33" t="str">
        <f>IF(CL7="","",IF(CL7="-","【-】","【"&amp;SUBSTITUTE(TEXT(CL7,"#,##0.00"),"-","△")&amp;"】"))</f>
        <v>【255.52】</v>
      </c>
      <c r="CM6" s="34">
        <f>IF(CM7="",NA(),CM7)</f>
        <v>83.64</v>
      </c>
      <c r="CN6" s="34">
        <f t="shared" ref="CN6:CV6" si="10">IF(CN7="",NA(),CN7)</f>
        <v>83.64</v>
      </c>
      <c r="CO6" s="34">
        <f t="shared" si="10"/>
        <v>83.64</v>
      </c>
      <c r="CP6" s="34">
        <f t="shared" si="10"/>
        <v>83.64</v>
      </c>
      <c r="CQ6" s="34">
        <f t="shared" si="10"/>
        <v>83.64</v>
      </c>
      <c r="CR6" s="34">
        <f t="shared" si="10"/>
        <v>53.78</v>
      </c>
      <c r="CS6" s="34">
        <f t="shared" si="10"/>
        <v>53.24</v>
      </c>
      <c r="CT6" s="34">
        <f t="shared" si="10"/>
        <v>52.31</v>
      </c>
      <c r="CU6" s="34">
        <f t="shared" si="10"/>
        <v>60.65</v>
      </c>
      <c r="CV6" s="34">
        <f t="shared" si="10"/>
        <v>51.75</v>
      </c>
      <c r="CW6" s="33" t="str">
        <f>IF(CW7="","",IF(CW7="-","【-】","【"&amp;SUBSTITUTE(TEXT(CW7,"#,##0.00"),"-","△")&amp;"】"))</f>
        <v>【52.49】</v>
      </c>
      <c r="CX6" s="34">
        <f>IF(CX7="",NA(),CX7)</f>
        <v>79.48</v>
      </c>
      <c r="CY6" s="34">
        <f t="shared" ref="CY6:DG6" si="11">IF(CY7="",NA(),CY7)</f>
        <v>81.45</v>
      </c>
      <c r="CZ6" s="34">
        <f t="shared" si="11"/>
        <v>78.989999999999995</v>
      </c>
      <c r="DA6" s="34">
        <f t="shared" si="11"/>
        <v>78.42</v>
      </c>
      <c r="DB6" s="34">
        <f t="shared" si="11"/>
        <v>79.209999999999994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434248</v>
      </c>
      <c r="D7" s="36">
        <v>47</v>
      </c>
      <c r="E7" s="36">
        <v>17</v>
      </c>
      <c r="F7" s="36">
        <v>5</v>
      </c>
      <c r="G7" s="36">
        <v>0</v>
      </c>
      <c r="H7" s="36" t="s">
        <v>111</v>
      </c>
      <c r="I7" s="36" t="s">
        <v>112</v>
      </c>
      <c r="J7" s="36" t="s">
        <v>113</v>
      </c>
      <c r="K7" s="36" t="s">
        <v>114</v>
      </c>
      <c r="L7" s="36" t="s">
        <v>115</v>
      </c>
      <c r="M7" s="36" t="s">
        <v>116</v>
      </c>
      <c r="N7" s="37" t="s">
        <v>117</v>
      </c>
      <c r="O7" s="37" t="s">
        <v>118</v>
      </c>
      <c r="P7" s="37">
        <v>17.920000000000002</v>
      </c>
      <c r="Q7" s="37">
        <v>99.49</v>
      </c>
      <c r="R7" s="37">
        <v>4750</v>
      </c>
      <c r="S7" s="37">
        <v>7279</v>
      </c>
      <c r="T7" s="37">
        <v>136.94</v>
      </c>
      <c r="U7" s="37">
        <v>53.15</v>
      </c>
      <c r="V7" s="37">
        <v>1284</v>
      </c>
      <c r="W7" s="37">
        <v>0.69</v>
      </c>
      <c r="X7" s="37">
        <v>1860.87</v>
      </c>
      <c r="Y7" s="37">
        <v>44</v>
      </c>
      <c r="Z7" s="37">
        <v>42.88</v>
      </c>
      <c r="AA7" s="37">
        <v>40.869999999999997</v>
      </c>
      <c r="AB7" s="37">
        <v>45.02</v>
      </c>
      <c r="AC7" s="37">
        <v>77.540000000000006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5701.99</v>
      </c>
      <c r="BG7" s="37">
        <v>5313.39</v>
      </c>
      <c r="BH7" s="37">
        <v>4664.79</v>
      </c>
      <c r="BI7" s="37">
        <v>5037.03</v>
      </c>
      <c r="BJ7" s="37">
        <v>4301.5</v>
      </c>
      <c r="BK7" s="37">
        <v>1126.77</v>
      </c>
      <c r="BL7" s="37">
        <v>1044.8</v>
      </c>
      <c r="BM7" s="37">
        <v>1081.8</v>
      </c>
      <c r="BN7" s="37">
        <v>974.93</v>
      </c>
      <c r="BO7" s="37">
        <v>855.8</v>
      </c>
      <c r="BP7" s="37">
        <v>814.89</v>
      </c>
      <c r="BQ7" s="37">
        <v>14.19</v>
      </c>
      <c r="BR7" s="37">
        <v>14.36</v>
      </c>
      <c r="BS7" s="37">
        <v>17.18</v>
      </c>
      <c r="BT7" s="37">
        <v>50.71</v>
      </c>
      <c r="BU7" s="37">
        <v>46.73</v>
      </c>
      <c r="BV7" s="37">
        <v>50.9</v>
      </c>
      <c r="BW7" s="37">
        <v>50.82</v>
      </c>
      <c r="BX7" s="37">
        <v>52.19</v>
      </c>
      <c r="BY7" s="37">
        <v>55.32</v>
      </c>
      <c r="BZ7" s="37">
        <v>59.8</v>
      </c>
      <c r="CA7" s="37">
        <v>60.64</v>
      </c>
      <c r="CB7" s="37">
        <v>702.64</v>
      </c>
      <c r="CC7" s="37">
        <v>723.47</v>
      </c>
      <c r="CD7" s="37">
        <v>607.27</v>
      </c>
      <c r="CE7" s="37">
        <v>202.24</v>
      </c>
      <c r="CF7" s="37">
        <v>245.13</v>
      </c>
      <c r="CG7" s="37">
        <v>293.27</v>
      </c>
      <c r="CH7" s="37">
        <v>300.52</v>
      </c>
      <c r="CI7" s="37">
        <v>296.14</v>
      </c>
      <c r="CJ7" s="37">
        <v>283.17</v>
      </c>
      <c r="CK7" s="37">
        <v>263.76</v>
      </c>
      <c r="CL7" s="37">
        <v>255.52</v>
      </c>
      <c r="CM7" s="37">
        <v>83.64</v>
      </c>
      <c r="CN7" s="37">
        <v>83.64</v>
      </c>
      <c r="CO7" s="37">
        <v>83.64</v>
      </c>
      <c r="CP7" s="37">
        <v>83.64</v>
      </c>
      <c r="CQ7" s="37">
        <v>83.64</v>
      </c>
      <c r="CR7" s="37">
        <v>53.78</v>
      </c>
      <c r="CS7" s="37">
        <v>53.24</v>
      </c>
      <c r="CT7" s="37">
        <v>52.31</v>
      </c>
      <c r="CU7" s="37">
        <v>60.65</v>
      </c>
      <c r="CV7" s="37">
        <v>51.75</v>
      </c>
      <c r="CW7" s="37">
        <v>52.49</v>
      </c>
      <c r="CX7" s="37">
        <v>79.48</v>
      </c>
      <c r="CY7" s="37">
        <v>81.45</v>
      </c>
      <c r="CZ7" s="37">
        <v>78.989999999999995</v>
      </c>
      <c r="DA7" s="37">
        <v>78.42</v>
      </c>
      <c r="DB7" s="37">
        <v>79.209999999999994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2019-01-29T02:33:06Z</cp:lastPrinted>
  <dcterms:created xsi:type="dcterms:W3CDTF">2018-12-03T09:30:38Z</dcterms:created>
  <dcterms:modified xsi:type="dcterms:W3CDTF">2019-01-31T07:18:55Z</dcterms:modified>
</cp:coreProperties>
</file>