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i1iIIXfWTNY67JWxmco6aGA4MxCoiNHCFjsUHgQYimogDL1DaTFJjvF2TwEjuOTMegbZuSmG6dSNue9tySvw==" workbookSaltValue="D8OJXBEb4z5qjUgXwme6E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<sst xmlns="http://schemas.openxmlformats.org/spreadsheetml/2006/main" count="240" uniqueCount="127">
  <si>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</si>
  <si>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</si>
  <si>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</si>
  <si>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</si>
  <si>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</si>
  <si>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</si>
  <si>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</si>
  <si>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</si>
  <si>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</si>
  <si>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</si>
  <si>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</si>
  <si>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</si>
  <si>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</si>
  <si>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</si>
  <si>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</si>
  <si>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</si>
  <si>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</si>
  <si>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</si>
  <si>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</si>
  <si>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</si>
  <si>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</si>
  <si>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</si>
  <si>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</si>
  <si>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</si>
  <si>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</si>
  <si>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</si>
  <si>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</si>
  <si>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</si>
  <si>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</si>
  <si>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</si>
  <si>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</si>
  <si>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</si>
  <si>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</si>
  <si>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</si>
  <si>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</si>
  <si>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</si>
  <si>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</si>
  <si>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</si>
  <si>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</si>
  <si>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</si>
  <si>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</si>
  <si>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</si>
  <si>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</si>
  <si>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</si>
  <si>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</si>
  <si>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</si>
  <si>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</si>
  <si>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</si>
  <si>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</si>
  <si>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</si>
  <si>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</si>
  <si>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</si>
  <si>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</si>
  <si>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</si>
  <si>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</si>
  <si>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</si>
  <si>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</si>
  <si>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</si>
  <si>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</si>
  <si>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</si>
  <si>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</si>
  <si>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</si>
  <si>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</si>
  <si>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</si>
  <si>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</si>
  <si>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</si>
  <si>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</si>
  <si>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</si>
  <si>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</si>
  <si>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</si>
  <si>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</si>
  <si>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</si>
  <si>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</si>
  <si>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</si>
  <si>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</si>
  <si>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</si>
  <si>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</si>
  <si>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</si>
  <si>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</si>
  <si>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</si>
  <si>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</si>
  <si>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</si>
  <si>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</si>
  <si>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</si>
  <si>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</si>
  <si>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</si>
  <si>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</si>
  <si>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</si>
  <si>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</si>
  <si>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</si>
  <si>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</si>
  <si>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</si>
  <si>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</si>
  <si>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</si>
  <si>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</si>
  <si>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</si>
  <si>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</si>
  <si>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</si>
  <si>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</si>
  <si>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</si>
  <si>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</si>
  <si>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</si>
  <si>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</si>
  <si>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</si>
  <si>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</si>
  <si>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</si>
  <si>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</si>
  <si>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</si>
  <si>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</si>
  <si>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</si>
  <si>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</si>
  <si>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</si>
  <si>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</si>
  <si>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</si>
  <si>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</si>
  <si>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</si>
  <si>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</si>
  <si>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</si>
  <si>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</si>
  <si>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</si>
  <si>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</si>
  <si>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</si>
  <si>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</si>
  <si>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</si>
  <si>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料金設定も総務省の「下水道財政の在り方に関する研究会」で示されている金額と比べあまり変わらない程度となっており、経費回収率等も高水準となっていることから、経営状況としては概ね健全となっている。
　汚水処理原価も低くなっているが、処理施設の改築更新を進めることから、起債償還額の増加が見込まれ、経営を圧迫しかねない。
平成３１年度に経営戦略を策定予定であるため、経営分析を十分行ったうえで、今後も経費削減を意識した経営を行わなくてはならない。</t>
    <phoneticPr fontId="4"/>
  </si>
  <si>
    <t>　収益的収支比率は経年比較で,臨時的な修繕や消費税納税・職員の増員による給与等が発生し維持管理費が増加してることにより平成２９年度では落ちている。臨時的経費が多かったため、収支比率はその後若干回復すると思われる。また、経費回収率は類似団体との比較では高くなっているため、概ね経営が安定している。
　企業債残高対事業規模比率は類似団体との比較では低く推移しているが、今後、処理施設の改築更新事業を行う必要があることから増加が見込まれる。
汚水処理原価については、類似団体との比較では低くなっているが、料金設定は類似団体と比べたとき概ね同じ程度となっているため、今後も経費削減に努め汚水処理原価を低く保つ必要がある。
　施設利用率については、１００％を超えているが流量計の故障が原因である。実質的にはまだ余裕があるようなので、今後処理施設統合等を検討し適正な管理を行いたい。流量計については平成２９年度末までに修繕を行ったため、今後は正確な数字を把握できる。</t>
    <rPh sb="22" eb="25">
      <t>ショウヒゼイ</t>
    </rPh>
    <rPh sb="25" eb="27">
      <t>ノウゼイ</t>
    </rPh>
    <rPh sb="28" eb="30">
      <t>ショクイン</t>
    </rPh>
    <rPh sb="31" eb="33">
      <t>ゾウイン</t>
    </rPh>
    <rPh sb="36" eb="38">
      <t>キュウヨ</t>
    </rPh>
    <rPh sb="73" eb="76">
      <t>リンジテキ</t>
    </rPh>
    <rPh sb="76" eb="78">
      <t>ケイヒ</t>
    </rPh>
    <rPh sb="79" eb="80">
      <t>オオ</t>
    </rPh>
    <rPh sb="86" eb="88">
      <t>シュウシ</t>
    </rPh>
    <rPh sb="88" eb="90">
      <t>ヒリツ</t>
    </rPh>
    <rPh sb="93" eb="94">
      <t>ゴ</t>
    </rPh>
    <rPh sb="94" eb="96">
      <t>ジャッカン</t>
    </rPh>
    <rPh sb="96" eb="98">
      <t>カイフク</t>
    </rPh>
    <rPh sb="101" eb="102">
      <t>オモ</t>
    </rPh>
    <rPh sb="115" eb="117">
      <t>ルイジ</t>
    </rPh>
    <rPh sb="117" eb="119">
      <t>ダンタイ</t>
    </rPh>
    <rPh sb="121" eb="123">
      <t>ヒカク</t>
    </rPh>
    <rPh sb="125" eb="126">
      <t>タカ</t>
    </rPh>
    <rPh sb="135" eb="136">
      <t>オオム</t>
    </rPh>
    <rPh sb="324" eb="325">
      <t>コ</t>
    </rPh>
    <rPh sb="330" eb="333">
      <t>リュウリョウケイ</t>
    </rPh>
    <rPh sb="334" eb="336">
      <t>コショウ</t>
    </rPh>
    <rPh sb="337" eb="339">
      <t>ゲンイン</t>
    </rPh>
    <rPh sb="343" eb="346">
      <t>ジッシツテキ</t>
    </rPh>
    <rPh sb="350" eb="352">
      <t>ヨユウ</t>
    </rPh>
    <rPh sb="361" eb="363">
      <t>コンゴ</t>
    </rPh>
    <rPh sb="374" eb="376">
      <t>テキセイ</t>
    </rPh>
    <rPh sb="377" eb="379">
      <t>カンリ</t>
    </rPh>
    <rPh sb="380" eb="381">
      <t>オコナ</t>
    </rPh>
    <rPh sb="385" eb="388">
      <t>リュウリョウケイ</t>
    </rPh>
    <rPh sb="393" eb="395">
      <t>ヘイセイ</t>
    </rPh>
    <rPh sb="397" eb="399">
      <t>ネンド</t>
    </rPh>
    <rPh sb="399" eb="400">
      <t>マツ</t>
    </rPh>
    <rPh sb="403" eb="405">
      <t>シュウゼン</t>
    </rPh>
    <rPh sb="406" eb="407">
      <t>オコナ</t>
    </rPh>
    <rPh sb="412" eb="414">
      <t>コンゴ</t>
    </rPh>
    <rPh sb="415" eb="417">
      <t>セイカク</t>
    </rPh>
    <rPh sb="418" eb="420">
      <t>スウジ</t>
    </rPh>
    <rPh sb="421" eb="423">
      <t>ハアク</t>
    </rPh>
    <phoneticPr fontId="4"/>
  </si>
  <si>
    <r>
      <t>　管渠については、供用開始後３０年程度経過しているものがあるものの、耐用年数を迎えているものはなく、しばらく管渠の改築等は発生しない予定である。
　処理施設については２ヶ所あるが、平成３０年度</t>
    </r>
    <r>
      <rPr>
        <u/>
        <sz val="11"/>
        <color rgb="FFFF0000"/>
        <rFont val="ＭＳ ゴシック"/>
        <family val="3"/>
        <charset val="128"/>
      </rPr>
      <t>に</t>
    </r>
    <r>
      <rPr>
        <sz val="11"/>
        <rFont val="ＭＳ ゴシック"/>
        <family val="3"/>
        <charset val="128"/>
      </rPr>
      <t>ストックマネジメント計画が完了するため、今後改築更新を行う財源の確保が必要になる。
今後の改築更新により、電気料・修繕等の施設の維持管理経費の削減が見込まれる。</t>
    </r>
    <rPh sb="117" eb="119">
      <t>コンゴ</t>
    </rPh>
    <rPh sb="154" eb="156">
      <t>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</si>
</sst>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75-4D7D-9EB9-8588B595F28C}"/>
            </c:ext>
          </c:extLst>
        </c:ser>
        <c:dLbls>
          <c:showLegendKey val="0"/>
          <c:showVal val="0"/>
          <c:showCatName val="0"/>
          <c:showSerName val="0"/>
          <c:showPercent val="0"/>
          <c:showBubbleSize val="0"/>
        </c:dLbls>
        <c:gapWidth val="150"/>
        <c:axId val="97996160"/>
        <c:axId val="9802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8475-4D7D-9EB9-8588B595F28C}"/>
            </c:ext>
          </c:extLst>
        </c:ser>
        <c:dLbls>
          <c:showLegendKey val="0"/>
          <c:showVal val="0"/>
          <c:showCatName val="0"/>
          <c:showSerName val="0"/>
          <c:showPercent val="0"/>
          <c:showBubbleSize val="0"/>
        </c:dLbls>
        <c:marker val="1"/>
        <c:smooth val="0"/>
        <c:axId val="97996160"/>
        <c:axId val="98027008"/>
      </c:lineChart>
      <c:dateAx>
        <c:axId val="97996160"/>
        <c:scaling>
          <c:orientation val="minMax"/>
        </c:scaling>
        <c:delete val="1"/>
        <c:axPos val="b"/>
        <c:numFmt formatCode="ge" sourceLinked="1"/>
        <c:majorTickMark val="none"/>
        <c:minorTickMark val="none"/>
        <c:tickLblPos val="none"/>
        <c:crossAx val="98027008"/>
        <c:crosses val="autoZero"/>
        <c:auto val="1"/>
        <c:lblOffset val="100"/>
        <c:baseTimeUnit val="years"/>
      </c:dateAx>
      <c:valAx>
        <c:axId val="980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60.84</c:v>
                </c:pt>
                <c:pt idx="1">
                  <c:v>63.66</c:v>
                </c:pt>
                <c:pt idx="2">
                  <c:v>67.45</c:v>
                </c:pt>
                <c:pt idx="3">
                  <c:v>86.67</c:v>
                </c:pt>
                <c:pt idx="4">
                  <c:v>104.74</c:v>
                </c:pt>
              </c:numCache>
            </c:numRef>
          </c:val>
          <c:extLst xmlns:c16r2="http://schemas.microsoft.com/office/drawing/2015/06/chart">
            <c:ext xmlns:c16="http://schemas.microsoft.com/office/drawing/2014/chart" uri="{C3380CC4-5D6E-409C-BE32-E72D297353CC}">
              <c16:uniqueId val="{00000000-76DA-4256-928E-6E60CF28E412}"/>
            </c:ext>
          </c:extLst>
        </c:ser>
        <c:dLbls>
          <c:showLegendKey val="0"/>
          <c:showVal val="0"/>
          <c:showCatName val="0"/>
          <c:showSerName val="0"/>
          <c:showPercent val="0"/>
          <c:showBubbleSize val="0"/>
        </c:dLbls>
        <c:gapWidth val="150"/>
        <c:axId val="113413504"/>
        <c:axId val="1134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76DA-4256-928E-6E60CF28E412}"/>
            </c:ext>
          </c:extLst>
        </c:ser>
        <c:dLbls>
          <c:showLegendKey val="0"/>
          <c:showVal val="0"/>
          <c:showCatName val="0"/>
          <c:showSerName val="0"/>
          <c:showPercent val="0"/>
          <c:showBubbleSize val="0"/>
        </c:dLbls>
        <c:marker val="1"/>
        <c:smooth val="0"/>
        <c:axId val="113413504"/>
        <c:axId val="113436160"/>
      </c:lineChart>
      <c:dateAx>
        <c:axId val="113413504"/>
        <c:scaling>
          <c:orientation val="minMax"/>
        </c:scaling>
        <c:delete val="1"/>
        <c:axPos val="b"/>
        <c:numFmt formatCode="ge" sourceLinked="1"/>
        <c:majorTickMark val="none"/>
        <c:minorTickMark val="none"/>
        <c:tickLblPos val="none"/>
        <c:crossAx val="113436160"/>
        <c:crosses val="autoZero"/>
        <c:auto val="1"/>
        <c:lblOffset val="100"/>
        <c:baseTimeUnit val="years"/>
      </c:dateAx>
      <c:valAx>
        <c:axId val="1134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86.85</c:v>
                </c:pt>
                <c:pt idx="1">
                  <c:v>87.77</c:v>
                </c:pt>
                <c:pt idx="2">
                  <c:v>87.86</c:v>
                </c:pt>
                <c:pt idx="3">
                  <c:v>88.98</c:v>
                </c:pt>
                <c:pt idx="4">
                  <c:v>89.42</c:v>
                </c:pt>
              </c:numCache>
            </c:numRef>
          </c:val>
          <c:extLst xmlns:c16r2="http://schemas.microsoft.com/office/drawing/2015/06/chart">
            <c:ext xmlns:c16="http://schemas.microsoft.com/office/drawing/2014/chart" uri="{C3380CC4-5D6E-409C-BE32-E72D297353CC}">
              <c16:uniqueId val="{00000000-C8F6-4C16-94B4-58413AD3B89E}"/>
            </c:ext>
          </c:extLst>
        </c:ser>
        <c:dLbls>
          <c:showLegendKey val="0"/>
          <c:showVal val="0"/>
          <c:showCatName val="0"/>
          <c:showSerName val="0"/>
          <c:showPercent val="0"/>
          <c:showBubbleSize val="0"/>
        </c:dLbls>
        <c:gapWidth val="150"/>
        <c:axId val="113467392"/>
        <c:axId val="11346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C8F6-4C16-94B4-58413AD3B89E}"/>
            </c:ext>
          </c:extLst>
        </c:ser>
        <c:dLbls>
          <c:showLegendKey val="0"/>
          <c:showVal val="0"/>
          <c:showCatName val="0"/>
          <c:showSerName val="0"/>
          <c:showPercent val="0"/>
          <c:showBubbleSize val="0"/>
        </c:dLbls>
        <c:marker val="1"/>
        <c:smooth val="0"/>
        <c:axId val="113467392"/>
        <c:axId val="113469312"/>
      </c:lineChart>
      <c:dateAx>
        <c:axId val="113467392"/>
        <c:scaling>
          <c:orientation val="minMax"/>
        </c:scaling>
        <c:delete val="1"/>
        <c:axPos val="b"/>
        <c:numFmt formatCode="ge" sourceLinked="1"/>
        <c:majorTickMark val="none"/>
        <c:minorTickMark val="none"/>
        <c:tickLblPos val="none"/>
        <c:crossAx val="113469312"/>
        <c:crosses val="autoZero"/>
        <c:auto val="1"/>
        <c:lblOffset val="100"/>
        <c:baseTimeUnit val="years"/>
      </c:dateAx>
      <c:valAx>
        <c:axId val="1134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75.08</c:v>
                </c:pt>
                <c:pt idx="1">
                  <c:v>74.91</c:v>
                </c:pt>
                <c:pt idx="2">
                  <c:v>78.930000000000007</c:v>
                </c:pt>
                <c:pt idx="3">
                  <c:v>85.96</c:v>
                </c:pt>
                <c:pt idx="4">
                  <c:v>73.569999999999993</c:v>
                </c:pt>
              </c:numCache>
            </c:numRef>
          </c:val>
          <c:extLst xmlns:c16r2="http://schemas.microsoft.com/office/drawing/2015/06/chart">
            <c:ext xmlns:c16="http://schemas.microsoft.com/office/drawing/2014/chart" uri="{C3380CC4-5D6E-409C-BE32-E72D297353CC}">
              <c16:uniqueId val="{00000000-4045-4CD6-934F-3837CBFCD9B5}"/>
            </c:ext>
          </c:extLst>
        </c:ser>
        <c:dLbls>
          <c:showLegendKey val="0"/>
          <c:showVal val="0"/>
          <c:showCatName val="0"/>
          <c:showSerName val="0"/>
          <c:showPercent val="0"/>
          <c:showBubbleSize val="0"/>
        </c:dLbls>
        <c:gapWidth val="150"/>
        <c:axId val="108204032"/>
        <c:axId val="10820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45-4CD6-934F-3837CBFCD9B5}"/>
            </c:ext>
          </c:extLst>
        </c:ser>
        <c:dLbls>
          <c:showLegendKey val="0"/>
          <c:showVal val="0"/>
          <c:showCatName val="0"/>
          <c:showSerName val="0"/>
          <c:showPercent val="0"/>
          <c:showBubbleSize val="0"/>
        </c:dLbls>
        <c:marker val="1"/>
        <c:smooth val="0"/>
        <c:axId val="108204032"/>
        <c:axId val="108205952"/>
      </c:lineChart>
      <c:dateAx>
        <c:axId val="108204032"/>
        <c:scaling>
          <c:orientation val="minMax"/>
        </c:scaling>
        <c:delete val="1"/>
        <c:axPos val="b"/>
        <c:numFmt formatCode="ge" sourceLinked="1"/>
        <c:majorTickMark val="none"/>
        <c:minorTickMark val="none"/>
        <c:tickLblPos val="none"/>
        <c:crossAx val="108205952"/>
        <c:crosses val="autoZero"/>
        <c:auto val="1"/>
        <c:lblOffset val="100"/>
        <c:baseTimeUnit val="years"/>
      </c:dateAx>
      <c:valAx>
        <c:axId val="1082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0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6D-4CDF-ADDA-CB82D6E17AFE}"/>
            </c:ext>
          </c:extLst>
        </c:ser>
        <c:dLbls>
          <c:showLegendKey val="0"/>
          <c:showVal val="0"/>
          <c:showCatName val="0"/>
          <c:showSerName val="0"/>
          <c:showPercent val="0"/>
          <c:showBubbleSize val="0"/>
        </c:dLbls>
        <c:gapWidth val="150"/>
        <c:axId val="108245376"/>
        <c:axId val="1082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6D-4CDF-ADDA-CB82D6E17AFE}"/>
            </c:ext>
          </c:extLst>
        </c:ser>
        <c:dLbls>
          <c:showLegendKey val="0"/>
          <c:showVal val="0"/>
          <c:showCatName val="0"/>
          <c:showSerName val="0"/>
          <c:showPercent val="0"/>
          <c:showBubbleSize val="0"/>
        </c:dLbls>
        <c:marker val="1"/>
        <c:smooth val="0"/>
        <c:axId val="108245376"/>
        <c:axId val="108247296"/>
      </c:lineChart>
      <c:dateAx>
        <c:axId val="108245376"/>
        <c:scaling>
          <c:orientation val="minMax"/>
        </c:scaling>
        <c:delete val="1"/>
        <c:axPos val="b"/>
        <c:numFmt formatCode="ge" sourceLinked="1"/>
        <c:majorTickMark val="none"/>
        <c:minorTickMark val="none"/>
        <c:tickLblPos val="none"/>
        <c:crossAx val="108247296"/>
        <c:crosses val="autoZero"/>
        <c:auto val="1"/>
        <c:lblOffset val="100"/>
        <c:baseTimeUnit val="years"/>
      </c:dateAx>
      <c:valAx>
        <c:axId val="1082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50-40CA-A1AE-0E02D325C600}"/>
            </c:ext>
          </c:extLst>
        </c:ser>
        <c:dLbls>
          <c:showLegendKey val="0"/>
          <c:showVal val="0"/>
          <c:showCatName val="0"/>
          <c:showSerName val="0"/>
          <c:showPercent val="0"/>
          <c:showBubbleSize val="0"/>
        </c:dLbls>
        <c:gapWidth val="150"/>
        <c:axId val="111174400"/>
        <c:axId val="1111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50-40CA-A1AE-0E02D325C600}"/>
            </c:ext>
          </c:extLst>
        </c:ser>
        <c:dLbls>
          <c:showLegendKey val="0"/>
          <c:showVal val="0"/>
          <c:showCatName val="0"/>
          <c:showSerName val="0"/>
          <c:showPercent val="0"/>
          <c:showBubbleSize val="0"/>
        </c:dLbls>
        <c:marker val="1"/>
        <c:smooth val="0"/>
        <c:axId val="111174400"/>
        <c:axId val="111176320"/>
      </c:lineChart>
      <c:dateAx>
        <c:axId val="111174400"/>
        <c:scaling>
          <c:orientation val="minMax"/>
        </c:scaling>
        <c:delete val="1"/>
        <c:axPos val="b"/>
        <c:numFmt formatCode="ge" sourceLinked="1"/>
        <c:majorTickMark val="none"/>
        <c:minorTickMark val="none"/>
        <c:tickLblPos val="none"/>
        <c:crossAx val="111176320"/>
        <c:crosses val="autoZero"/>
        <c:auto val="1"/>
        <c:lblOffset val="100"/>
        <c:baseTimeUnit val="years"/>
      </c:dateAx>
      <c:valAx>
        <c:axId val="1111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C3-4C1D-862B-540C4C85041F}"/>
            </c:ext>
          </c:extLst>
        </c:ser>
        <c:dLbls>
          <c:showLegendKey val="0"/>
          <c:showVal val="0"/>
          <c:showCatName val="0"/>
          <c:showSerName val="0"/>
          <c:showPercent val="0"/>
          <c:showBubbleSize val="0"/>
        </c:dLbls>
        <c:gapWidth val="150"/>
        <c:axId val="111209472"/>
        <c:axId val="1131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C3-4C1D-862B-540C4C85041F}"/>
            </c:ext>
          </c:extLst>
        </c:ser>
        <c:dLbls>
          <c:showLegendKey val="0"/>
          <c:showVal val="0"/>
          <c:showCatName val="0"/>
          <c:showSerName val="0"/>
          <c:showPercent val="0"/>
          <c:showBubbleSize val="0"/>
        </c:dLbls>
        <c:marker val="1"/>
        <c:smooth val="0"/>
        <c:axId val="111209472"/>
        <c:axId val="113181824"/>
      </c:lineChart>
      <c:dateAx>
        <c:axId val="111209472"/>
        <c:scaling>
          <c:orientation val="minMax"/>
        </c:scaling>
        <c:delete val="1"/>
        <c:axPos val="b"/>
        <c:numFmt formatCode="ge" sourceLinked="1"/>
        <c:majorTickMark val="none"/>
        <c:minorTickMark val="none"/>
        <c:tickLblPos val="none"/>
        <c:crossAx val="113181824"/>
        <c:crosses val="autoZero"/>
        <c:auto val="1"/>
        <c:lblOffset val="100"/>
        <c:baseTimeUnit val="years"/>
      </c:dateAx>
      <c:valAx>
        <c:axId val="1131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E9-46F1-B804-1FB4123200A1}"/>
            </c:ext>
          </c:extLst>
        </c:ser>
        <c:dLbls>
          <c:showLegendKey val="0"/>
          <c:showVal val="0"/>
          <c:showCatName val="0"/>
          <c:showSerName val="0"/>
          <c:showPercent val="0"/>
          <c:showBubbleSize val="0"/>
        </c:dLbls>
        <c:gapWidth val="150"/>
        <c:axId val="113199360"/>
        <c:axId val="1132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E9-46F1-B804-1FB4123200A1}"/>
            </c:ext>
          </c:extLst>
        </c:ser>
        <c:dLbls>
          <c:showLegendKey val="0"/>
          <c:showVal val="0"/>
          <c:showCatName val="0"/>
          <c:showSerName val="0"/>
          <c:showPercent val="0"/>
          <c:showBubbleSize val="0"/>
        </c:dLbls>
        <c:marker val="1"/>
        <c:smooth val="0"/>
        <c:axId val="113199360"/>
        <c:axId val="113217920"/>
      </c:lineChart>
      <c:dateAx>
        <c:axId val="113199360"/>
        <c:scaling>
          <c:orientation val="minMax"/>
        </c:scaling>
        <c:delete val="1"/>
        <c:axPos val="b"/>
        <c:numFmt formatCode="ge" sourceLinked="1"/>
        <c:majorTickMark val="none"/>
        <c:minorTickMark val="none"/>
        <c:tickLblPos val="none"/>
        <c:crossAx val="113217920"/>
        <c:crosses val="autoZero"/>
        <c:auto val="1"/>
        <c:lblOffset val="100"/>
        <c:baseTimeUnit val="years"/>
      </c:dateAx>
      <c:valAx>
        <c:axId val="1132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717.41</c:v>
                </c:pt>
                <c:pt idx="1">
                  <c:v>665.99</c:v>
                </c:pt>
                <c:pt idx="2">
                  <c:v>737.3</c:v>
                </c:pt>
                <c:pt idx="3">
                  <c:v>614.99</c:v>
                </c:pt>
                <c:pt idx="4">
                  <c:v>553.55999999999995</c:v>
                </c:pt>
              </c:numCache>
            </c:numRef>
          </c:val>
          <c:extLst xmlns:c16r2="http://schemas.microsoft.com/office/drawing/2015/06/chart">
            <c:ext xmlns:c16="http://schemas.microsoft.com/office/drawing/2014/chart" uri="{C3380CC4-5D6E-409C-BE32-E72D297353CC}">
              <c16:uniqueId val="{00000000-D091-431D-9E7C-3E0EA51E6874}"/>
            </c:ext>
          </c:extLst>
        </c:ser>
        <c:dLbls>
          <c:showLegendKey val="0"/>
          <c:showVal val="0"/>
          <c:showCatName val="0"/>
          <c:showSerName val="0"/>
          <c:showPercent val="0"/>
          <c:showBubbleSize val="0"/>
        </c:dLbls>
        <c:gapWidth val="150"/>
        <c:axId val="113244800"/>
        <c:axId val="11331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D091-431D-9E7C-3E0EA51E6874}"/>
            </c:ext>
          </c:extLst>
        </c:ser>
        <c:dLbls>
          <c:showLegendKey val="0"/>
          <c:showVal val="0"/>
          <c:showCatName val="0"/>
          <c:showSerName val="0"/>
          <c:showPercent val="0"/>
          <c:showBubbleSize val="0"/>
        </c:dLbls>
        <c:marker val="1"/>
        <c:smooth val="0"/>
        <c:axId val="113244800"/>
        <c:axId val="113312512"/>
      </c:lineChart>
      <c:dateAx>
        <c:axId val="113244800"/>
        <c:scaling>
          <c:orientation val="minMax"/>
        </c:scaling>
        <c:delete val="1"/>
        <c:axPos val="b"/>
        <c:numFmt formatCode="ge" sourceLinked="1"/>
        <c:majorTickMark val="none"/>
        <c:minorTickMark val="none"/>
        <c:tickLblPos val="none"/>
        <c:crossAx val="113312512"/>
        <c:crosses val="autoZero"/>
        <c:auto val="1"/>
        <c:lblOffset val="100"/>
        <c:baseTimeUnit val="years"/>
      </c:dateAx>
      <c:valAx>
        <c:axId val="1133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99.39</c:v>
                </c:pt>
                <c:pt idx="1">
                  <c:v>99.2</c:v>
                </c:pt>
                <c:pt idx="2">
                  <c:v>99.75</c:v>
                </c:pt>
                <c:pt idx="3">
                  <c:v>99.76</c:v>
                </c:pt>
                <c:pt idx="4">
                  <c:v>94.11</c:v>
                </c:pt>
              </c:numCache>
            </c:numRef>
          </c:val>
          <c:extLst xmlns:c16r2="http://schemas.microsoft.com/office/drawing/2015/06/chart">
            <c:ext xmlns:c16="http://schemas.microsoft.com/office/drawing/2014/chart" uri="{C3380CC4-5D6E-409C-BE32-E72D297353CC}">
              <c16:uniqueId val="{00000000-4C61-47A8-81C0-034EE9D992E4}"/>
            </c:ext>
          </c:extLst>
        </c:ser>
        <c:dLbls>
          <c:showLegendKey val="0"/>
          <c:showVal val="0"/>
          <c:showCatName val="0"/>
          <c:showSerName val="0"/>
          <c:showPercent val="0"/>
          <c:showBubbleSize val="0"/>
        </c:dLbls>
        <c:gapWidth val="150"/>
        <c:axId val="113351296"/>
        <c:axId val="11335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4C61-47A8-81C0-034EE9D992E4}"/>
            </c:ext>
          </c:extLst>
        </c:ser>
        <c:dLbls>
          <c:showLegendKey val="0"/>
          <c:showVal val="0"/>
          <c:showCatName val="0"/>
          <c:showSerName val="0"/>
          <c:showPercent val="0"/>
          <c:showBubbleSize val="0"/>
        </c:dLbls>
        <c:marker val="1"/>
        <c:smooth val="0"/>
        <c:axId val="113351296"/>
        <c:axId val="113353472"/>
      </c:lineChart>
      <c:dateAx>
        <c:axId val="113351296"/>
        <c:scaling>
          <c:orientation val="minMax"/>
        </c:scaling>
        <c:delete val="1"/>
        <c:axPos val="b"/>
        <c:numFmt formatCode="ge" sourceLinked="1"/>
        <c:majorTickMark val="none"/>
        <c:minorTickMark val="none"/>
        <c:tickLblPos val="none"/>
        <c:crossAx val="113353472"/>
        <c:crosses val="autoZero"/>
        <c:auto val="1"/>
        <c:lblOffset val="100"/>
        <c:baseTimeUnit val="years"/>
      </c:dateAx>
      <c:valAx>
        <c:axId val="1133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141.55000000000001</c:v>
                </c:pt>
                <c:pt idx="1">
                  <c:v>145.41</c:v>
                </c:pt>
                <c:pt idx="2">
                  <c:v>141.91</c:v>
                </c:pt>
                <c:pt idx="3">
                  <c:v>114.39</c:v>
                </c:pt>
                <c:pt idx="4">
                  <c:v>122.67</c:v>
                </c:pt>
              </c:numCache>
            </c:numRef>
          </c:val>
          <c:extLst xmlns:c16r2="http://schemas.microsoft.com/office/drawing/2015/06/chart">
            <c:ext xmlns:c16="http://schemas.microsoft.com/office/drawing/2014/chart" uri="{C3380CC4-5D6E-409C-BE32-E72D297353CC}">
              <c16:uniqueId val="{00000000-30C7-433F-A219-86ABB62C7BDE}"/>
            </c:ext>
          </c:extLst>
        </c:ser>
        <c:dLbls>
          <c:showLegendKey val="0"/>
          <c:showVal val="0"/>
          <c:showCatName val="0"/>
          <c:showSerName val="0"/>
          <c:showPercent val="0"/>
          <c:showBubbleSize val="0"/>
        </c:dLbls>
        <c:gapWidth val="150"/>
        <c:axId val="113388544"/>
        <c:axId val="11339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30C7-433F-A219-86ABB62C7BDE}"/>
            </c:ext>
          </c:extLst>
        </c:ser>
        <c:dLbls>
          <c:showLegendKey val="0"/>
          <c:showVal val="0"/>
          <c:showCatName val="0"/>
          <c:showSerName val="0"/>
          <c:showPercent val="0"/>
          <c:showBubbleSize val="0"/>
        </c:dLbls>
        <c:marker val="1"/>
        <c:smooth val="0"/>
        <c:axId val="113388544"/>
        <c:axId val="113398912"/>
      </c:lineChart>
      <c:dateAx>
        <c:axId val="113388544"/>
        <c:scaling>
          <c:orientation val="minMax"/>
        </c:scaling>
        <c:delete val="1"/>
        <c:axPos val="b"/>
        <c:numFmt formatCode="ge" sourceLinked="1"/>
        <c:majorTickMark val="none"/>
        <c:minorTickMark val="none"/>
        <c:tickLblPos val="none"/>
        <c:crossAx val="113398912"/>
        <c:crosses val="autoZero"/>
        <c:auto val="1"/>
        <c:lblOffset val="100"/>
        <c:baseTimeUnit val="years"/>
      </c:dateAx>
      <c:valAx>
        <c:axId val="1133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J45" sqref="BJ4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菊池市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49411</v>
      </c>
      <c r="AM8" s="49"/>
      <c r="AN8" s="49"/>
      <c r="AO8" s="49"/>
      <c r="AP8" s="49"/>
      <c r="AQ8" s="49"/>
      <c r="AR8" s="49"/>
      <c r="AS8" s="49"/>
      <c r="AT8" s="44">
        <f>データ!T6</f>
        <v>276.85000000000002</v>
      </c>
      <c r="AU8" s="44"/>
      <c r="AV8" s="44"/>
      <c r="AW8" s="44"/>
      <c r="AX8" s="44"/>
      <c r="AY8" s="44"/>
      <c r="AZ8" s="44"/>
      <c r="BA8" s="44"/>
      <c r="BB8" s="44">
        <f>データ!U6</f>
        <v>178.48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27.49</v>
      </c>
      <c r="Q10" s="44"/>
      <c r="R10" s="44"/>
      <c r="S10" s="44"/>
      <c r="T10" s="44"/>
      <c r="U10" s="44"/>
      <c r="V10" s="44"/>
      <c r="W10" s="44">
        <f>データ!Q6</f>
        <v>100</v>
      </c>
      <c r="X10" s="44"/>
      <c r="Y10" s="44"/>
      <c r="Z10" s="44"/>
      <c r="AA10" s="44"/>
      <c r="AB10" s="44"/>
      <c r="AC10" s="44"/>
      <c r="AD10" s="49">
        <f>データ!R6</f>
        <v>3080</v>
      </c>
      <c r="AE10" s="49"/>
      <c r="AF10" s="49"/>
      <c r="AG10" s="49"/>
      <c r="AH10" s="49"/>
      <c r="AI10" s="49"/>
      <c r="AJ10" s="49"/>
      <c r="AK10" s="2"/>
      <c r="AL10" s="49">
        <f>データ!V6</f>
        <v>13514</v>
      </c>
      <c r="AM10" s="49"/>
      <c r="AN10" s="49"/>
      <c r="AO10" s="49"/>
      <c r="AP10" s="49"/>
      <c r="AQ10" s="49"/>
      <c r="AR10" s="49"/>
      <c r="AS10" s="49"/>
      <c r="AT10" s="44">
        <f>データ!W6</f>
        <v>4.8499999999999996</v>
      </c>
      <c r="AU10" s="44"/>
      <c r="AV10" s="44"/>
      <c r="AW10" s="44"/>
      <c r="AX10" s="44"/>
      <c r="AY10" s="44"/>
      <c r="AZ10" s="44"/>
      <c r="BA10" s="44"/>
      <c r="BB10" s="44">
        <f>データ!X6</f>
        <v>2786.39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126</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3"/>
      <c r="BM60" s="84"/>
      <c r="BN60" s="84"/>
      <c r="BO60" s="84"/>
      <c r="BP60" s="84"/>
      <c r="BQ60" s="84"/>
      <c r="BR60" s="84"/>
      <c r="BS60" s="84"/>
      <c r="BT60" s="84"/>
      <c r="BU60" s="84"/>
      <c r="BV60" s="84"/>
      <c r="BW60" s="84"/>
      <c r="BX60" s="84"/>
      <c r="BY60" s="84"/>
      <c r="BZ60" s="8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57</v>
      </c>
      <c r="N86" s="25" t="s">
        <v>57</v>
      </c>
      <c r="O86" s="25" t="str">
        <f>データ!EO6</f>
        <v>【0.10】</v>
      </c>
    </row>
  </sheetData>
  <sheetProtection algorithmName="SHA-512" hashValue="8vhU7+lbIlu+BQIMSlwx3ft7I4jEI/sMjNeixdYG78vyFbUI5Gg0oVb3H0WjwzJRvvbGgdix31QC2opzW9LX+Q==" saltValue="aCAhUZYIzt0Nvv8ytPzde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432105</v>
      </c>
      <c r="D6" s="32">
        <f t="shared" si="3"/>
        <v>47</v>
      </c>
      <c r="E6" s="32">
        <f t="shared" si="3"/>
        <v>17</v>
      </c>
      <c r="F6" s="32">
        <f t="shared" si="3"/>
        <v>4</v>
      </c>
      <c r="G6" s="32">
        <f t="shared" si="3"/>
        <v>0</v>
      </c>
      <c r="H6" s="32" t="str">
        <f t="shared" si="3"/>
        <v>熊本県　菊池市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27.49</v>
      </c>
      <c r="Q6" s="33">
        <f t="shared" si="3"/>
        <v>100</v>
      </c>
      <c r="R6" s="33">
        <f t="shared" si="3"/>
        <v>3080</v>
      </c>
      <c r="S6" s="33">
        <f t="shared" si="3"/>
        <v>49411</v>
      </c>
      <c r="T6" s="33">
        <f t="shared" si="3"/>
        <v>276.85000000000002</v>
      </c>
      <c r="U6" s="33">
        <f t="shared" si="3"/>
        <v>178.48</v>
      </c>
      <c r="V6" s="33">
        <f t="shared" si="3"/>
        <v>13514</v>
      </c>
      <c r="W6" s="33">
        <f t="shared" si="3"/>
        <v>4.8499999999999996</v>
      </c>
      <c r="X6" s="33">
        <f t="shared" si="3"/>
        <v>2786.39</v>
      </c>
      <c r="Y6" s="34">
        <f>IF(Y7="",NA(),Y7)</f>
        <v>75.08</v>
      </c>
      <c r="Z6" s="34">
        <f t="shared" ref="Z6:AH6" si="4">IF(Z7="",NA(),Z7)</f>
        <v>74.91</v>
      </c>
      <c r="AA6" s="34">
        <f t="shared" si="4"/>
        <v>78.930000000000007</v>
      </c>
      <c r="AB6" s="34">
        <f t="shared" si="4"/>
        <v>85.96</v>
      </c>
      <c r="AC6" s="34">
        <f t="shared" si="4"/>
        <v>73.569999999999993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717.41</v>
      </c>
      <c r="BG6" s="34">
        <f t="shared" ref="BG6:BO6" si="7">IF(BG7="",NA(),BG7)</f>
        <v>665.99</v>
      </c>
      <c r="BH6" s="34">
        <f t="shared" si="7"/>
        <v>737.3</v>
      </c>
      <c r="BI6" s="34">
        <f t="shared" si="7"/>
        <v>614.99</v>
      </c>
      <c r="BJ6" s="34">
        <f t="shared" si="7"/>
        <v>553.55999999999995</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99.39</v>
      </c>
      <c r="BR6" s="34">
        <f t="shared" ref="BR6:BZ6" si="8">IF(BR7="",NA(),BR7)</f>
        <v>99.2</v>
      </c>
      <c r="BS6" s="34">
        <f t="shared" si="8"/>
        <v>99.75</v>
      </c>
      <c r="BT6" s="34">
        <f t="shared" si="8"/>
        <v>99.76</v>
      </c>
      <c r="BU6" s="34">
        <f t="shared" si="8"/>
        <v>94.11</v>
      </c>
      <c r="BV6" s="34">
        <f t="shared" si="8"/>
        <v>53.01</v>
      </c>
      <c r="BW6" s="34">
        <f t="shared" si="8"/>
        <v>66.56</v>
      </c>
      <c r="BX6" s="34">
        <f t="shared" si="8"/>
        <v>66.22</v>
      </c>
      <c r="BY6" s="34">
        <f t="shared" si="8"/>
        <v>69.87</v>
      </c>
      <c r="BZ6" s="34">
        <f t="shared" si="8"/>
        <v>74.3</v>
      </c>
      <c r="CA6" s="33" t="str">
        <f>IF(CA7="","",IF(CA7="-","【-】","【"&amp;SUBSTITUTE(TEXT(CA7,"#,##0.00"),"-","△")&amp;"】"))</f>
        <v>【75.58】</v>
      </c>
      <c r="CB6" s="34">
        <f>IF(CB7="",NA(),CB7)</f>
        <v>141.55000000000001</v>
      </c>
      <c r="CC6" s="34">
        <f t="shared" ref="CC6:CK6" si="9">IF(CC7="",NA(),CC7)</f>
        <v>145.41</v>
      </c>
      <c r="CD6" s="34">
        <f t="shared" si="9"/>
        <v>141.91</v>
      </c>
      <c r="CE6" s="34">
        <f t="shared" si="9"/>
        <v>114.39</v>
      </c>
      <c r="CF6" s="34">
        <f t="shared" si="9"/>
        <v>122.67</v>
      </c>
      <c r="CG6" s="34">
        <f t="shared" si="9"/>
        <v>299.39</v>
      </c>
      <c r="CH6" s="34">
        <f t="shared" si="9"/>
        <v>244.29</v>
      </c>
      <c r="CI6" s="34">
        <f t="shared" si="9"/>
        <v>246.72</v>
      </c>
      <c r="CJ6" s="34">
        <f t="shared" si="9"/>
        <v>234.96</v>
      </c>
      <c r="CK6" s="34">
        <f t="shared" si="9"/>
        <v>221.81</v>
      </c>
      <c r="CL6" s="33" t="str">
        <f>IF(CL7="","",IF(CL7="-","【-】","【"&amp;SUBSTITUTE(TEXT(CL7,"#,##0.00"),"-","△")&amp;"】"))</f>
        <v>【215.23】</v>
      </c>
      <c r="CM6" s="34">
        <f>IF(CM7="",NA(),CM7)</f>
        <v>60.84</v>
      </c>
      <c r="CN6" s="34">
        <f t="shared" ref="CN6:CV6" si="10">IF(CN7="",NA(),CN7)</f>
        <v>63.66</v>
      </c>
      <c r="CO6" s="34">
        <f t="shared" si="10"/>
        <v>67.45</v>
      </c>
      <c r="CP6" s="34">
        <f t="shared" si="10"/>
        <v>86.67</v>
      </c>
      <c r="CQ6" s="34">
        <f t="shared" si="10"/>
        <v>104.74</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86.85</v>
      </c>
      <c r="CY6" s="34">
        <f t="shared" ref="CY6:DG6" si="11">IF(CY7="",NA(),CY7)</f>
        <v>87.77</v>
      </c>
      <c r="CZ6" s="34">
        <f t="shared" si="11"/>
        <v>87.86</v>
      </c>
      <c r="DA6" s="34">
        <f t="shared" si="11"/>
        <v>88.98</v>
      </c>
      <c r="DB6" s="34">
        <f t="shared" si="11"/>
        <v>89.42</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432105</v>
      </c>
      <c r="D7" s="36">
        <v>47</v>
      </c>
      <c r="E7" s="36">
        <v>17</v>
      </c>
      <c r="F7" s="36">
        <v>4</v>
      </c>
      <c r="G7" s="36">
        <v>0</v>
      </c>
      <c r="H7" s="36" t="s">
        <v>111</v>
      </c>
      <c r="I7" s="36" t="s">
        <v>112</v>
      </c>
      <c r="J7" s="36" t="s">
        <v>113</v>
      </c>
      <c r="K7" s="36" t="s">
        <v>114</v>
      </c>
      <c r="L7" s="36" t="s">
        <v>115</v>
      </c>
      <c r="M7" s="36" t="s">
        <v>116</v>
      </c>
      <c r="N7" s="37" t="s">
        <v>117</v>
      </c>
      <c r="O7" s="37" t="s">
        <v>118</v>
      </c>
      <c r="P7" s="37">
        <v>27.49</v>
      </c>
      <c r="Q7" s="37">
        <v>100</v>
      </c>
      <c r="R7" s="37">
        <v>3080</v>
      </c>
      <c r="S7" s="37">
        <v>49411</v>
      </c>
      <c r="T7" s="37">
        <v>276.85000000000002</v>
      </c>
      <c r="U7" s="37">
        <v>178.48</v>
      </c>
      <c r="V7" s="37">
        <v>13514</v>
      </c>
      <c r="W7" s="37">
        <v>4.8499999999999996</v>
      </c>
      <c r="X7" s="37">
        <v>2786.39</v>
      </c>
      <c r="Y7" s="37">
        <v>75.08</v>
      </c>
      <c r="Z7" s="37">
        <v>74.91</v>
      </c>
      <c r="AA7" s="37">
        <v>78.930000000000007</v>
      </c>
      <c r="AB7" s="37">
        <v>85.96</v>
      </c>
      <c r="AC7" s="37">
        <v>73.569999999999993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717.41</v>
      </c>
      <c r="BG7" s="37">
        <v>665.99</v>
      </c>
      <c r="BH7" s="37">
        <v>737.3</v>
      </c>
      <c r="BI7" s="37">
        <v>614.99</v>
      </c>
      <c r="BJ7" s="37">
        <v>553.55999999999995</v>
      </c>
      <c r="BK7" s="37">
        <v>1554.05</v>
      </c>
      <c r="BL7" s="37">
        <v>1436</v>
      </c>
      <c r="BM7" s="37">
        <v>1434.89</v>
      </c>
      <c r="BN7" s="37">
        <v>1298.9100000000001</v>
      </c>
      <c r="BO7" s="37">
        <v>1243.71</v>
      </c>
      <c r="BP7" s="37">
        <v>1225.44</v>
      </c>
      <c r="BQ7" s="37">
        <v>99.39</v>
      </c>
      <c r="BR7" s="37">
        <v>99.2</v>
      </c>
      <c r="BS7" s="37">
        <v>99.75</v>
      </c>
      <c r="BT7" s="37">
        <v>99.76</v>
      </c>
      <c r="BU7" s="37">
        <v>94.11</v>
      </c>
      <c r="BV7" s="37">
        <v>53.01</v>
      </c>
      <c r="BW7" s="37">
        <v>66.56</v>
      </c>
      <c r="BX7" s="37">
        <v>66.22</v>
      </c>
      <c r="BY7" s="37">
        <v>69.87</v>
      </c>
      <c r="BZ7" s="37">
        <v>74.3</v>
      </c>
      <c r="CA7" s="37">
        <v>75.58</v>
      </c>
      <c r="CB7" s="37">
        <v>141.55000000000001</v>
      </c>
      <c r="CC7" s="37">
        <v>145.41</v>
      </c>
      <c r="CD7" s="37">
        <v>141.91</v>
      </c>
      <c r="CE7" s="37">
        <v>114.39</v>
      </c>
      <c r="CF7" s="37">
        <v>122.67</v>
      </c>
      <c r="CG7" s="37">
        <v>299.39</v>
      </c>
      <c r="CH7" s="37">
        <v>244.29</v>
      </c>
      <c r="CI7" s="37">
        <v>246.72</v>
      </c>
      <c r="CJ7" s="37">
        <v>234.96</v>
      </c>
      <c r="CK7" s="37">
        <v>221.81</v>
      </c>
      <c r="CL7" s="37">
        <v>215.23</v>
      </c>
      <c r="CM7" s="37">
        <v>60.84</v>
      </c>
      <c r="CN7" s="37">
        <v>63.66</v>
      </c>
      <c r="CO7" s="37">
        <v>67.45</v>
      </c>
      <c r="CP7" s="37">
        <v>86.67</v>
      </c>
      <c r="CQ7" s="37">
        <v>104.74</v>
      </c>
      <c r="CR7" s="37">
        <v>36.200000000000003</v>
      </c>
      <c r="CS7" s="37">
        <v>43.58</v>
      </c>
      <c r="CT7" s="37">
        <v>41.35</v>
      </c>
      <c r="CU7" s="37">
        <v>42.9</v>
      </c>
      <c r="CV7" s="37">
        <v>43.36</v>
      </c>
      <c r="CW7" s="37">
        <v>42.66</v>
      </c>
      <c r="CX7" s="37">
        <v>86.85</v>
      </c>
      <c r="CY7" s="37">
        <v>87.77</v>
      </c>
      <c r="CZ7" s="37">
        <v>87.86</v>
      </c>
      <c r="DA7" s="37">
        <v>88.98</v>
      </c>
      <c r="DB7" s="37">
        <v>89.42</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dcterms:created xsi:type="dcterms:W3CDTF">2018-12-03T09:17:45Z</dcterms:created>
  <dcterms:modified xsi:type="dcterms:W3CDTF">2019-02-08T02:47:47Z</dcterms:modified>
  <cp:category/>
</cp:coreProperties>
</file>