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PyvmeReV0OTWcADI2tXmr1l157skVZmmMLWTV5tkqLhYcIUfFae42qB7oflzPlA18ljT/ooJrMflAjFzWEaw==" workbookSaltValue="EkCPuW6rQMFJEP9Mko0dR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<sst xmlns="http://schemas.openxmlformats.org/spreadsheetml/2006/main" count="240" uniqueCount="126">
  <si>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</si>
  <si>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</si>
  <si>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</si>
  <si>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</si>
  <si>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</si>
  <si>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</si>
  <si>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</si>
  <si>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</si>
  <si>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</si>
  <si>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</si>
  <si>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</si>
  <si>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</si>
  <si>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</si>
  <si>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</si>
  <si>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</si>
  <si>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</si>
  <si>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</si>
  <si>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</si>
  <si>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</si>
  <si>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</si>
  <si>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</si>
  <si>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</si>
  <si>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</si>
  <si>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</si>
  <si>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</si>
  <si>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</si>
  <si>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</si>
  <si>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</si>
  <si>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</si>
  <si>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</si>
  <si>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</si>
  <si>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</si>
  <si>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</si>
  <si>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</si>
  <si>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</si>
  <si>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</si>
  <si>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</si>
  <si>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</si>
  <si>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</si>
  <si>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</si>
  <si>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</si>
  <si>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</si>
  <si>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</si>
  <si>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</si>
  <si>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</si>
  <si>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</si>
  <si>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</si>
  <si>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</si>
  <si>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</si>
  <si>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</si>
  <si>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</si>
  <si>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</si>
  <si>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</si>
  <si>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</si>
  <si>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</si>
  <si>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</si>
  <si>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</si>
  <si>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</si>
  <si>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</si>
  <si>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</si>
  <si>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</si>
  <si>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</si>
  <si>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</si>
  <si>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</si>
  <si>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</si>
  <si>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</si>
  <si>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</si>
  <si>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</si>
  <si>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</si>
  <si>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</si>
  <si>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</si>
  <si>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</si>
  <si>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</si>
  <si>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</si>
  <si>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</si>
  <si>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</si>
  <si>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</si>
  <si>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</si>
  <si>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</si>
  <si>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</si>
  <si>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</si>
  <si>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</si>
  <si>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</si>
  <si>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</si>
  <si>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</si>
  <si>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</si>
  <si>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</si>
  <si>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</si>
  <si>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</si>
  <si>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</si>
  <si>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</si>
  <si>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</si>
  <si>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</si>
  <si>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</si>
  <si>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</si>
  <si>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</si>
  <si>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</si>
  <si>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</si>
  <si>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</si>
  <si>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</si>
  <si>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</si>
  <si>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</si>
  <si>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</si>
  <si>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</si>
  <si>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</si>
  <si>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</si>
  <si>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</si>
  <si>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</si>
  <si>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</si>
  <si>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</si>
  <si>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</si>
  <si>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</si>
  <si>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</si>
  <si>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</si>
  <si>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</si>
  <si>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</si>
  <si>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</si>
  <si>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</si>
  <si>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</si>
  <si>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</si>
  <si>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</si>
  <si>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</si>
  <si>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</si>
  <si>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終末処理場においては、改築更新を計画的に行っているが、供用開始から約30年を経過しており予算の状況により、当初計画より遅延している。
汚水管渠については、緊急度の高い管渠は更生し、震災後の災害復旧・修繕は完了しているが、流入水の状況を鑑み、計画的に調査を行い、緊急性の優先順位をつけ、改築更新を随時行っていく。</t>
    <rPh sb="0" eb="2">
      <t>シュウマツ</t>
    </rPh>
    <rPh sb="2" eb="5">
      <t>ショリジョウ</t>
    </rPh>
    <rPh sb="11" eb="13">
      <t>カイチク</t>
    </rPh>
    <rPh sb="13" eb="15">
      <t>コウシン</t>
    </rPh>
    <rPh sb="16" eb="19">
      <t>ケイカクテキ</t>
    </rPh>
    <rPh sb="20" eb="21">
      <t>オコナ</t>
    </rPh>
    <rPh sb="27" eb="29">
      <t>キョウヨウ</t>
    </rPh>
    <rPh sb="29" eb="31">
      <t>カイシ</t>
    </rPh>
    <rPh sb="33" eb="34">
      <t>ヤク</t>
    </rPh>
    <rPh sb="36" eb="37">
      <t>ネン</t>
    </rPh>
    <rPh sb="38" eb="40">
      <t>ケイカ</t>
    </rPh>
    <rPh sb="44" eb="46">
      <t>ヨサン</t>
    </rPh>
    <rPh sb="47" eb="49">
      <t>ジョウキョウ</t>
    </rPh>
    <rPh sb="53" eb="55">
      <t>トウショ</t>
    </rPh>
    <rPh sb="55" eb="57">
      <t>ケイカク</t>
    </rPh>
    <rPh sb="59" eb="61">
      <t>チエン</t>
    </rPh>
    <rPh sb="67" eb="69">
      <t>オスイ</t>
    </rPh>
    <rPh sb="69" eb="71">
      <t>カンキョ</t>
    </rPh>
    <rPh sb="77" eb="80">
      <t>キンキュウド</t>
    </rPh>
    <rPh sb="81" eb="82">
      <t>タカ</t>
    </rPh>
    <rPh sb="83" eb="85">
      <t>カンキョ</t>
    </rPh>
    <rPh sb="86" eb="88">
      <t>コウセイ</t>
    </rPh>
    <rPh sb="90" eb="93">
      <t>シンサイゴ</t>
    </rPh>
    <rPh sb="94" eb="96">
      <t>サイガイ</t>
    </rPh>
    <rPh sb="96" eb="98">
      <t>フッキュウ</t>
    </rPh>
    <rPh sb="99" eb="101">
      <t>シュウゼン</t>
    </rPh>
    <rPh sb="102" eb="104">
      <t>カンリョウ</t>
    </rPh>
    <rPh sb="110" eb="112">
      <t>リュウニュウ</t>
    </rPh>
    <rPh sb="112" eb="113">
      <t>スイ</t>
    </rPh>
    <rPh sb="114" eb="116">
      <t>ジョウキョウ</t>
    </rPh>
    <rPh sb="117" eb="118">
      <t>カンガ</t>
    </rPh>
    <rPh sb="120" eb="123">
      <t>ケイカクテキ</t>
    </rPh>
    <rPh sb="124" eb="126">
      <t>チョウサ</t>
    </rPh>
    <rPh sb="127" eb="128">
      <t>オコナ</t>
    </rPh>
    <rPh sb="130" eb="133">
      <t>キンキュウセイ</t>
    </rPh>
    <rPh sb="134" eb="136">
      <t>ユウセン</t>
    </rPh>
    <rPh sb="136" eb="138">
      <t>ジュンイ</t>
    </rPh>
    <rPh sb="142" eb="144">
      <t>カイチク</t>
    </rPh>
    <rPh sb="144" eb="146">
      <t>コウシン</t>
    </rPh>
    <rPh sb="147" eb="149">
      <t>ズイジ</t>
    </rPh>
    <rPh sb="149" eb="150">
      <t>オコナ</t>
    </rPh>
    <phoneticPr fontId="4"/>
  </si>
  <si>
    <t>施設の老朽化による改築更新費用の増大や少子高齢化、人口減少による利用料金の減収が懸念されることから、今後、経営状況は厳しさを増すことが予想される。
このため、「公営企業法適用」、「経営健全化計画」及び「経営戦略」を平成32年度までに策定し、老朽施設の計画的な改築更新、利用料金の見直し、下水道施設接続の啓発に積極的に取り組んでいく。</t>
    <rPh sb="0" eb="2">
      <t>シセツ</t>
    </rPh>
    <rPh sb="3" eb="6">
      <t>ロウキュウカ</t>
    </rPh>
    <rPh sb="9" eb="11">
      <t>カイチク</t>
    </rPh>
    <rPh sb="11" eb="13">
      <t>コウシン</t>
    </rPh>
    <rPh sb="13" eb="15">
      <t>ヒヨウ</t>
    </rPh>
    <rPh sb="16" eb="18">
      <t>ゾウダイ</t>
    </rPh>
    <rPh sb="19" eb="21">
      <t>ショウシ</t>
    </rPh>
    <rPh sb="21" eb="24">
      <t>コウレイカ</t>
    </rPh>
    <rPh sb="25" eb="27">
      <t>ジンコウ</t>
    </rPh>
    <rPh sb="27" eb="29">
      <t>ゲンショウ</t>
    </rPh>
    <rPh sb="32" eb="34">
      <t>リヨウ</t>
    </rPh>
    <rPh sb="34" eb="36">
      <t>リョウキン</t>
    </rPh>
    <rPh sb="37" eb="39">
      <t>ゲンシュウ</t>
    </rPh>
    <rPh sb="40" eb="42">
      <t>ケネン</t>
    </rPh>
    <rPh sb="50" eb="52">
      <t>コンゴ</t>
    </rPh>
    <rPh sb="53" eb="55">
      <t>ケイエイ</t>
    </rPh>
    <rPh sb="55" eb="57">
      <t>ジョウキョウ</t>
    </rPh>
    <rPh sb="58" eb="59">
      <t>キビ</t>
    </rPh>
    <rPh sb="62" eb="63">
      <t>マ</t>
    </rPh>
    <rPh sb="67" eb="69">
      <t>ヨソウ</t>
    </rPh>
    <rPh sb="80" eb="82">
      <t>コウエイ</t>
    </rPh>
    <rPh sb="82" eb="84">
      <t>キギョウ</t>
    </rPh>
    <rPh sb="84" eb="85">
      <t>ホウ</t>
    </rPh>
    <rPh sb="85" eb="87">
      <t>テキヨウ</t>
    </rPh>
    <rPh sb="90" eb="92">
      <t>ケイエイ</t>
    </rPh>
    <rPh sb="92" eb="95">
      <t>ケンゼンカ</t>
    </rPh>
    <rPh sb="95" eb="97">
      <t>ケイカク</t>
    </rPh>
    <rPh sb="98" eb="99">
      <t>オヨ</t>
    </rPh>
    <rPh sb="101" eb="105">
      <t>ケイエイセンリャク</t>
    </rPh>
    <rPh sb="107" eb="109">
      <t>ヘイセイ</t>
    </rPh>
    <rPh sb="111" eb="112">
      <t>ネン</t>
    </rPh>
    <rPh sb="112" eb="113">
      <t>ド</t>
    </rPh>
    <rPh sb="116" eb="118">
      <t>サクテイ</t>
    </rPh>
    <rPh sb="120" eb="122">
      <t>ロウキュウ</t>
    </rPh>
    <rPh sb="122" eb="124">
      <t>シセツ</t>
    </rPh>
    <rPh sb="125" eb="128">
      <t>ケイカクテキ</t>
    </rPh>
    <rPh sb="129" eb="131">
      <t>カイチク</t>
    </rPh>
    <rPh sb="131" eb="133">
      <t>コウシン</t>
    </rPh>
    <rPh sb="134" eb="136">
      <t>リヨウ</t>
    </rPh>
    <rPh sb="136" eb="138">
      <t>リョウキン</t>
    </rPh>
    <rPh sb="139" eb="141">
      <t>ミナオ</t>
    </rPh>
    <rPh sb="143" eb="146">
      <t>ゲスイドウ</t>
    </rPh>
    <rPh sb="146" eb="148">
      <t>シセツ</t>
    </rPh>
    <rPh sb="148" eb="150">
      <t>セツゾク</t>
    </rPh>
    <rPh sb="151" eb="153">
      <t>ケイハツ</t>
    </rPh>
    <rPh sb="154" eb="157">
      <t>セッキョクテキ</t>
    </rPh>
    <rPh sb="158" eb="159">
      <t>ト</t>
    </rPh>
    <rPh sb="160" eb="161">
      <t>ク</t>
    </rPh>
    <phoneticPr fontId="4"/>
  </si>
  <si>
    <t>震災による災害復旧・修繕は概ね完了した、有収率は概ね横ばいとなっている。
①収益的収支率及び⑤経費回収率については、震災による家屋の撤去等により減少している反面、熊本地震により平成28年度以降は不明水が増大しているため、⑦施設の利用率が高い数値となっている。
包括民間委託も導入しているため、経費の抑制、人員の削減、費用の削減も行っている。
平成28年度からの災害復旧、平成29年度においては終末処理場の改築更新により起債借入が増加している状況である。
今後は、「公営企業法適用」を視野にいれた「経営健全化計画」の策定を進め、計画的な施設の改築更新、施設利用者の啓発を行い、会計の負担抑制に努めていく。</t>
    <rPh sb="0" eb="2">
      <t>シンサイ</t>
    </rPh>
    <rPh sb="5" eb="9">
      <t>サイガイフッキュウ</t>
    </rPh>
    <rPh sb="10" eb="12">
      <t>シュウゼン</t>
    </rPh>
    <rPh sb="13" eb="14">
      <t>オオム</t>
    </rPh>
    <rPh sb="15" eb="17">
      <t>カンリョウ</t>
    </rPh>
    <rPh sb="20" eb="22">
      <t>ユウシュウ</t>
    </rPh>
    <rPh sb="22" eb="23">
      <t>リツ</t>
    </rPh>
    <rPh sb="24" eb="25">
      <t>オオム</t>
    </rPh>
    <rPh sb="26" eb="27">
      <t>ヨコ</t>
    </rPh>
    <rPh sb="38" eb="41">
      <t>シュウエキテキ</t>
    </rPh>
    <rPh sb="41" eb="43">
      <t>シュウシ</t>
    </rPh>
    <rPh sb="43" eb="44">
      <t>リツ</t>
    </rPh>
    <rPh sb="44" eb="45">
      <t>オヨ</t>
    </rPh>
    <rPh sb="47" eb="49">
      <t>ケイヒ</t>
    </rPh>
    <rPh sb="49" eb="51">
      <t>カイシュウ</t>
    </rPh>
    <rPh sb="51" eb="52">
      <t>リツ</t>
    </rPh>
    <rPh sb="58" eb="60">
      <t>シンサイ</t>
    </rPh>
    <rPh sb="63" eb="65">
      <t>カオク</t>
    </rPh>
    <rPh sb="66" eb="68">
      <t>テッキョ</t>
    </rPh>
    <rPh sb="68" eb="69">
      <t>トウ</t>
    </rPh>
    <rPh sb="72" eb="74">
      <t>ゲンショウ</t>
    </rPh>
    <rPh sb="78" eb="80">
      <t>ハンメン</t>
    </rPh>
    <rPh sb="81" eb="83">
      <t>クマモト</t>
    </rPh>
    <rPh sb="83" eb="85">
      <t>ジシン</t>
    </rPh>
    <rPh sb="88" eb="90">
      <t>ヘイセイ</t>
    </rPh>
    <rPh sb="92" eb="94">
      <t>ネンド</t>
    </rPh>
    <rPh sb="94" eb="96">
      <t>イコウ</t>
    </rPh>
    <rPh sb="97" eb="99">
      <t>フメイ</t>
    </rPh>
    <rPh sb="99" eb="100">
      <t>スイ</t>
    </rPh>
    <rPh sb="101" eb="103">
      <t>ゾウダイ</t>
    </rPh>
    <rPh sb="111" eb="113">
      <t>シセツ</t>
    </rPh>
    <rPh sb="114" eb="117">
      <t>リヨウリツ</t>
    </rPh>
    <rPh sb="118" eb="119">
      <t>タカ</t>
    </rPh>
    <rPh sb="120" eb="122">
      <t>スウチ</t>
    </rPh>
    <rPh sb="130" eb="132">
      <t>ホウカツ</t>
    </rPh>
    <rPh sb="132" eb="134">
      <t>ミンカン</t>
    </rPh>
    <rPh sb="134" eb="136">
      <t>イタク</t>
    </rPh>
    <rPh sb="137" eb="139">
      <t>ドウニュウ</t>
    </rPh>
    <rPh sb="146" eb="148">
      <t>ケイヒ</t>
    </rPh>
    <rPh sb="149" eb="151">
      <t>ヨクセイ</t>
    </rPh>
    <rPh sb="152" eb="154">
      <t>ジンイン</t>
    </rPh>
    <rPh sb="155" eb="157">
      <t>サクゲン</t>
    </rPh>
    <rPh sb="158" eb="160">
      <t>ヒヨウ</t>
    </rPh>
    <rPh sb="161" eb="163">
      <t>サクゲン</t>
    </rPh>
    <rPh sb="164" eb="165">
      <t>オコナ</t>
    </rPh>
    <rPh sb="171" eb="173">
      <t>ヘイセイ</t>
    </rPh>
    <rPh sb="175" eb="177">
      <t>ネンド</t>
    </rPh>
    <rPh sb="180" eb="182">
      <t>サイガイ</t>
    </rPh>
    <rPh sb="182" eb="184">
      <t>フッキュウ</t>
    </rPh>
    <rPh sb="185" eb="187">
      <t>ヘイセイ</t>
    </rPh>
    <rPh sb="189" eb="191">
      <t>ネンド</t>
    </rPh>
    <rPh sb="196" eb="198">
      <t>シュウマツ</t>
    </rPh>
    <rPh sb="198" eb="201">
      <t>ショリジョウ</t>
    </rPh>
    <rPh sb="202" eb="204">
      <t>カイチク</t>
    </rPh>
    <rPh sb="204" eb="206">
      <t>コウシン</t>
    </rPh>
    <rPh sb="209" eb="211">
      <t>キサイ</t>
    </rPh>
    <rPh sb="211" eb="213">
      <t>カリイレ</t>
    </rPh>
    <rPh sb="214" eb="216">
      <t>ゾウカ</t>
    </rPh>
    <rPh sb="220" eb="222">
      <t>ジョウキョウ</t>
    </rPh>
    <rPh sb="227" eb="229">
      <t>コンゴ</t>
    </rPh>
    <rPh sb="232" eb="234">
      <t>コウエイ</t>
    </rPh>
    <rPh sb="234" eb="236">
      <t>キギョウ</t>
    </rPh>
    <rPh sb="248" eb="250">
      <t>ケイエイ</t>
    </rPh>
    <rPh sb="250" eb="253">
      <t>ケンゼンカ</t>
    </rPh>
    <rPh sb="253" eb="255">
      <t>ケイカク</t>
    </rPh>
    <rPh sb="257" eb="259">
      <t>サクテイ</t>
    </rPh>
    <rPh sb="260" eb="261">
      <t>スス</t>
    </rPh>
    <rPh sb="263" eb="266">
      <t>ケイカクテキ</t>
    </rPh>
    <rPh sb="267" eb="269">
      <t>シセツ</t>
    </rPh>
    <rPh sb="270" eb="272">
      <t>カイチク</t>
    </rPh>
    <rPh sb="272" eb="274">
      <t>コウシン</t>
    </rPh>
    <rPh sb="275" eb="277">
      <t>シセツ</t>
    </rPh>
    <rPh sb="277" eb="280">
      <t>リヨウシャ</t>
    </rPh>
    <rPh sb="281" eb="283">
      <t>ケイハツ</t>
    </rPh>
    <rPh sb="284" eb="285">
      <t>オコナ</t>
    </rPh>
    <rPh sb="287" eb="289">
      <t>カイケイ</t>
    </rPh>
    <rPh sb="290" eb="292">
      <t>フタン</t>
    </rPh>
    <rPh sb="292" eb="294">
      <t>ヨクセイ</t>
    </rPh>
    <rPh sb="295" eb="2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</si>
</sst>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1.96</c:v>
                </c:pt>
                <c:pt idx="1">
                  <c:v>0.08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1C-4590-A0E9-428EF9769012}"/>
            </c:ext>
          </c:extLst>
        </c:ser>
        <c:dLbls>
          <c:showLegendKey val="0"/>
          <c:showVal val="0"/>
          <c:showCatName val="0"/>
          <c:showSerName val="0"/>
          <c:showPercent val="0"/>
          <c:showBubbleSize val="0"/>
        </c:dLbls>
        <c:gapWidth val="150"/>
        <c:axId val="68426752"/>
        <c:axId val="684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0.16</c:v>
                </c:pt>
                <c:pt idx="4">
                  <c:v>0.15</c:v>
                </c:pt>
              </c:numCache>
            </c:numRef>
          </c:val>
          <c:smooth val="0"/>
          <c:extLst xmlns:c16r2="http://schemas.microsoft.com/office/drawing/2015/06/chart">
            <c:ext xmlns:c16="http://schemas.microsoft.com/office/drawing/2014/chart" uri="{C3380CC4-5D6E-409C-BE32-E72D297353CC}">
              <c16:uniqueId val="{00000001-5D1C-4590-A0E9-428EF9769012}"/>
            </c:ext>
          </c:extLst>
        </c:ser>
        <c:dLbls>
          <c:showLegendKey val="0"/>
          <c:showVal val="0"/>
          <c:showCatName val="0"/>
          <c:showSerName val="0"/>
          <c:showPercent val="0"/>
          <c:showBubbleSize val="0"/>
        </c:dLbls>
        <c:marker val="1"/>
        <c:smooth val="0"/>
        <c:axId val="68426752"/>
        <c:axId val="68453504"/>
      </c:lineChart>
      <c:dateAx>
        <c:axId val="68426752"/>
        <c:scaling>
          <c:orientation val="minMax"/>
        </c:scaling>
        <c:delete val="1"/>
        <c:axPos val="b"/>
        <c:numFmt formatCode="ge" sourceLinked="1"/>
        <c:majorTickMark val="none"/>
        <c:minorTickMark val="none"/>
        <c:tickLblPos val="none"/>
        <c:crossAx val="68453504"/>
        <c:crosses val="autoZero"/>
        <c:auto val="1"/>
        <c:lblOffset val="100"/>
        <c:baseTimeUnit val="years"/>
      </c:dateAx>
      <c:valAx>
        <c:axId val="684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56.68</c:v>
                </c:pt>
                <c:pt idx="1">
                  <c:v>52.97</c:v>
                </c:pt>
                <c:pt idx="2">
                  <c:v>55.51</c:v>
                </c:pt>
                <c:pt idx="3">
                  <c:v>93.11</c:v>
                </c:pt>
                <c:pt idx="4">
                  <c:v>80.349999999999994</c:v>
                </c:pt>
              </c:numCache>
            </c:numRef>
          </c:val>
          <c:extLst xmlns:c16r2="http://schemas.microsoft.com/office/drawing/2015/06/chart">
            <c:ext xmlns:c16="http://schemas.microsoft.com/office/drawing/2014/chart" uri="{C3380CC4-5D6E-409C-BE32-E72D297353CC}">
              <c16:uniqueId val="{00000000-02AC-4DD4-8A1B-6AE9E5AE824E}"/>
            </c:ext>
          </c:extLst>
        </c:ser>
        <c:dLbls>
          <c:showLegendKey val="0"/>
          <c:showVal val="0"/>
          <c:showCatName val="0"/>
          <c:showSerName val="0"/>
          <c:showPercent val="0"/>
          <c:showBubbleSize val="0"/>
        </c:dLbls>
        <c:gapWidth val="150"/>
        <c:axId val="80948224"/>
        <c:axId val="809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55.58</c:v>
                </c:pt>
                <c:pt idx="4">
                  <c:v>54.05</c:v>
                </c:pt>
              </c:numCache>
            </c:numRef>
          </c:val>
          <c:smooth val="0"/>
          <c:extLst xmlns:c16r2="http://schemas.microsoft.com/office/drawing/2015/06/chart">
            <c:ext xmlns:c16="http://schemas.microsoft.com/office/drawing/2014/chart" uri="{C3380CC4-5D6E-409C-BE32-E72D297353CC}">
              <c16:uniqueId val="{00000001-02AC-4DD4-8A1B-6AE9E5AE824E}"/>
            </c:ext>
          </c:extLst>
        </c:ser>
        <c:dLbls>
          <c:showLegendKey val="0"/>
          <c:showVal val="0"/>
          <c:showCatName val="0"/>
          <c:showSerName val="0"/>
          <c:showPercent val="0"/>
          <c:showBubbleSize val="0"/>
        </c:dLbls>
        <c:marker val="1"/>
        <c:smooth val="0"/>
        <c:axId val="80948224"/>
        <c:axId val="80970880"/>
      </c:lineChart>
      <c:dateAx>
        <c:axId val="80948224"/>
        <c:scaling>
          <c:orientation val="minMax"/>
        </c:scaling>
        <c:delete val="1"/>
        <c:axPos val="b"/>
        <c:numFmt formatCode="ge" sourceLinked="1"/>
        <c:majorTickMark val="none"/>
        <c:minorTickMark val="none"/>
        <c:tickLblPos val="none"/>
        <c:crossAx val="80970880"/>
        <c:crosses val="autoZero"/>
        <c:auto val="1"/>
        <c:lblOffset val="100"/>
        <c:baseTimeUnit val="years"/>
      </c:dateAx>
      <c:valAx>
        <c:axId val="80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74.790000000000006</c:v>
                </c:pt>
                <c:pt idx="1">
                  <c:v>76.52</c:v>
                </c:pt>
                <c:pt idx="2">
                  <c:v>78.67</c:v>
                </c:pt>
                <c:pt idx="3">
                  <c:v>80.22</c:v>
                </c:pt>
                <c:pt idx="4">
                  <c:v>76.41</c:v>
                </c:pt>
              </c:numCache>
            </c:numRef>
          </c:val>
          <c:extLst xmlns:c16r2="http://schemas.microsoft.com/office/drawing/2015/06/chart">
            <c:ext xmlns:c16="http://schemas.microsoft.com/office/drawing/2014/chart" uri="{C3380CC4-5D6E-409C-BE32-E72D297353CC}">
              <c16:uniqueId val="{00000000-AB2E-4DE4-AC00-0C89E3107B8A}"/>
            </c:ext>
          </c:extLst>
        </c:ser>
        <c:dLbls>
          <c:showLegendKey val="0"/>
          <c:showVal val="0"/>
          <c:showCatName val="0"/>
          <c:showSerName val="0"/>
          <c:showPercent val="0"/>
          <c:showBubbleSize val="0"/>
        </c:dLbls>
        <c:gapWidth val="150"/>
        <c:axId val="81071488"/>
        <c:axId val="810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93.1</c:v>
                </c:pt>
                <c:pt idx="4">
                  <c:v>92.88</c:v>
                </c:pt>
              </c:numCache>
            </c:numRef>
          </c:val>
          <c:smooth val="0"/>
          <c:extLst xmlns:c16r2="http://schemas.microsoft.com/office/drawing/2015/06/chart">
            <c:ext xmlns:c16="http://schemas.microsoft.com/office/drawing/2014/chart" uri="{C3380CC4-5D6E-409C-BE32-E72D297353CC}">
              <c16:uniqueId val="{00000001-AB2E-4DE4-AC00-0C89E3107B8A}"/>
            </c:ext>
          </c:extLst>
        </c:ser>
        <c:dLbls>
          <c:showLegendKey val="0"/>
          <c:showVal val="0"/>
          <c:showCatName val="0"/>
          <c:showSerName val="0"/>
          <c:showPercent val="0"/>
          <c:showBubbleSize val="0"/>
        </c:dLbls>
        <c:marker val="1"/>
        <c:smooth val="0"/>
        <c:axId val="81071488"/>
        <c:axId val="81077760"/>
      </c:lineChart>
      <c:dateAx>
        <c:axId val="81071488"/>
        <c:scaling>
          <c:orientation val="minMax"/>
        </c:scaling>
        <c:delete val="1"/>
        <c:axPos val="b"/>
        <c:numFmt formatCode="ge" sourceLinked="1"/>
        <c:majorTickMark val="none"/>
        <c:minorTickMark val="none"/>
        <c:tickLblPos val="none"/>
        <c:crossAx val="81077760"/>
        <c:crosses val="autoZero"/>
        <c:auto val="1"/>
        <c:lblOffset val="100"/>
        <c:baseTimeUnit val="years"/>
      </c:dateAx>
      <c:valAx>
        <c:axId val="810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72.180000000000007</c:v>
                </c:pt>
                <c:pt idx="1">
                  <c:v>90.39</c:v>
                </c:pt>
                <c:pt idx="2">
                  <c:v>87.7</c:v>
                </c:pt>
                <c:pt idx="3">
                  <c:v>106.69</c:v>
                </c:pt>
                <c:pt idx="4">
                  <c:v>90.47</c:v>
                </c:pt>
              </c:numCache>
            </c:numRef>
          </c:val>
          <c:extLst xmlns:c16r2="http://schemas.microsoft.com/office/drawing/2015/06/chart">
            <c:ext xmlns:c16="http://schemas.microsoft.com/office/drawing/2014/chart" uri="{C3380CC4-5D6E-409C-BE32-E72D297353CC}">
              <c16:uniqueId val="{00000000-5988-40CB-9CB1-028B92651FE9}"/>
            </c:ext>
          </c:extLst>
        </c:ser>
        <c:dLbls>
          <c:showLegendKey val="0"/>
          <c:showVal val="0"/>
          <c:showCatName val="0"/>
          <c:showSerName val="0"/>
          <c:showPercent val="0"/>
          <c:showBubbleSize val="0"/>
        </c:dLbls>
        <c:gapWidth val="150"/>
        <c:axId val="68464000"/>
        <c:axId val="684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88-40CB-9CB1-028B92651FE9}"/>
            </c:ext>
          </c:extLst>
        </c:ser>
        <c:dLbls>
          <c:showLegendKey val="0"/>
          <c:showVal val="0"/>
          <c:showCatName val="0"/>
          <c:showSerName val="0"/>
          <c:showPercent val="0"/>
          <c:showBubbleSize val="0"/>
        </c:dLbls>
        <c:marker val="1"/>
        <c:smooth val="0"/>
        <c:axId val="68464000"/>
        <c:axId val="68474368"/>
      </c:lineChart>
      <c:dateAx>
        <c:axId val="68464000"/>
        <c:scaling>
          <c:orientation val="minMax"/>
        </c:scaling>
        <c:delete val="1"/>
        <c:axPos val="b"/>
        <c:numFmt formatCode="ge" sourceLinked="1"/>
        <c:majorTickMark val="none"/>
        <c:minorTickMark val="none"/>
        <c:tickLblPos val="none"/>
        <c:crossAx val="68474368"/>
        <c:crosses val="autoZero"/>
        <c:auto val="1"/>
        <c:lblOffset val="100"/>
        <c:baseTimeUnit val="years"/>
      </c:dateAx>
      <c:valAx>
        <c:axId val="684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87-41D7-9129-39E763F89A99}"/>
            </c:ext>
          </c:extLst>
        </c:ser>
        <c:dLbls>
          <c:showLegendKey val="0"/>
          <c:showVal val="0"/>
          <c:showCatName val="0"/>
          <c:showSerName val="0"/>
          <c:showPercent val="0"/>
          <c:showBubbleSize val="0"/>
        </c:dLbls>
        <c:gapWidth val="150"/>
        <c:axId val="72835072"/>
        <c:axId val="728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87-41D7-9129-39E763F89A99}"/>
            </c:ext>
          </c:extLst>
        </c:ser>
        <c:dLbls>
          <c:showLegendKey val="0"/>
          <c:showVal val="0"/>
          <c:showCatName val="0"/>
          <c:showSerName val="0"/>
          <c:showPercent val="0"/>
          <c:showBubbleSize val="0"/>
        </c:dLbls>
        <c:marker val="1"/>
        <c:smooth val="0"/>
        <c:axId val="72835072"/>
        <c:axId val="72836992"/>
      </c:lineChart>
      <c:dateAx>
        <c:axId val="72835072"/>
        <c:scaling>
          <c:orientation val="minMax"/>
        </c:scaling>
        <c:delete val="1"/>
        <c:axPos val="b"/>
        <c:numFmt formatCode="ge" sourceLinked="1"/>
        <c:majorTickMark val="none"/>
        <c:minorTickMark val="none"/>
        <c:tickLblPos val="none"/>
        <c:crossAx val="72836992"/>
        <c:crosses val="autoZero"/>
        <c:auto val="1"/>
        <c:lblOffset val="100"/>
        <c:baseTimeUnit val="years"/>
      </c:dateAx>
      <c:valAx>
        <c:axId val="72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DD-4BB3-8044-7D71BBF98209}"/>
            </c:ext>
          </c:extLst>
        </c:ser>
        <c:dLbls>
          <c:showLegendKey val="0"/>
          <c:showVal val="0"/>
          <c:showCatName val="0"/>
          <c:showSerName val="0"/>
          <c:showPercent val="0"/>
          <c:showBubbleSize val="0"/>
        </c:dLbls>
        <c:gapWidth val="150"/>
        <c:axId val="78579584"/>
        <c:axId val="785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DD-4BB3-8044-7D71BBF98209}"/>
            </c:ext>
          </c:extLst>
        </c:ser>
        <c:dLbls>
          <c:showLegendKey val="0"/>
          <c:showVal val="0"/>
          <c:showCatName val="0"/>
          <c:showSerName val="0"/>
          <c:showPercent val="0"/>
          <c:showBubbleSize val="0"/>
        </c:dLbls>
        <c:marker val="1"/>
        <c:smooth val="0"/>
        <c:axId val="78579584"/>
        <c:axId val="78581760"/>
      </c:lineChart>
      <c:dateAx>
        <c:axId val="78579584"/>
        <c:scaling>
          <c:orientation val="minMax"/>
        </c:scaling>
        <c:delete val="1"/>
        <c:axPos val="b"/>
        <c:numFmt formatCode="ge" sourceLinked="1"/>
        <c:majorTickMark val="none"/>
        <c:minorTickMark val="none"/>
        <c:tickLblPos val="none"/>
        <c:crossAx val="78581760"/>
        <c:crosses val="autoZero"/>
        <c:auto val="1"/>
        <c:lblOffset val="100"/>
        <c:baseTimeUnit val="years"/>
      </c:dateAx>
      <c:valAx>
        <c:axId val="785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6-445D-AAB1-E8D1C051FC4C}"/>
            </c:ext>
          </c:extLst>
        </c:ser>
        <c:dLbls>
          <c:showLegendKey val="0"/>
          <c:showVal val="0"/>
          <c:showCatName val="0"/>
          <c:showSerName val="0"/>
          <c:showPercent val="0"/>
          <c:showBubbleSize val="0"/>
        </c:dLbls>
        <c:gapWidth val="150"/>
        <c:axId val="78621312"/>
        <c:axId val="786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6-445D-AAB1-E8D1C051FC4C}"/>
            </c:ext>
          </c:extLst>
        </c:ser>
        <c:dLbls>
          <c:showLegendKey val="0"/>
          <c:showVal val="0"/>
          <c:showCatName val="0"/>
          <c:showSerName val="0"/>
          <c:showPercent val="0"/>
          <c:showBubbleSize val="0"/>
        </c:dLbls>
        <c:marker val="1"/>
        <c:smooth val="0"/>
        <c:axId val="78621312"/>
        <c:axId val="78627584"/>
      </c:lineChart>
      <c:dateAx>
        <c:axId val="78621312"/>
        <c:scaling>
          <c:orientation val="minMax"/>
        </c:scaling>
        <c:delete val="1"/>
        <c:axPos val="b"/>
        <c:numFmt formatCode="ge" sourceLinked="1"/>
        <c:majorTickMark val="none"/>
        <c:minorTickMark val="none"/>
        <c:tickLblPos val="none"/>
        <c:crossAx val="78627584"/>
        <c:crosses val="autoZero"/>
        <c:auto val="1"/>
        <c:lblOffset val="100"/>
        <c:baseTimeUnit val="years"/>
      </c:dateAx>
      <c:valAx>
        <c:axId val="786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8E-4BF5-845B-35E114FC81BE}"/>
            </c:ext>
          </c:extLst>
        </c:ser>
        <c:dLbls>
          <c:showLegendKey val="0"/>
          <c:showVal val="0"/>
          <c:showCatName val="0"/>
          <c:showSerName val="0"/>
          <c:showPercent val="0"/>
          <c:showBubbleSize val="0"/>
        </c:dLbls>
        <c:gapWidth val="150"/>
        <c:axId val="78642560"/>
        <c:axId val="791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8E-4BF5-845B-35E114FC81BE}"/>
            </c:ext>
          </c:extLst>
        </c:ser>
        <c:dLbls>
          <c:showLegendKey val="0"/>
          <c:showVal val="0"/>
          <c:showCatName val="0"/>
          <c:showSerName val="0"/>
          <c:showPercent val="0"/>
          <c:showBubbleSize val="0"/>
        </c:dLbls>
        <c:marker val="1"/>
        <c:smooth val="0"/>
        <c:axId val="78642560"/>
        <c:axId val="79189504"/>
      </c:lineChart>
      <c:dateAx>
        <c:axId val="78642560"/>
        <c:scaling>
          <c:orientation val="minMax"/>
        </c:scaling>
        <c:delete val="1"/>
        <c:axPos val="b"/>
        <c:numFmt formatCode="ge" sourceLinked="1"/>
        <c:majorTickMark val="none"/>
        <c:minorTickMark val="none"/>
        <c:tickLblPos val="none"/>
        <c:crossAx val="79189504"/>
        <c:crosses val="autoZero"/>
        <c:auto val="1"/>
        <c:lblOffset val="100"/>
        <c:baseTimeUnit val="years"/>
      </c:dateAx>
      <c:valAx>
        <c:axId val="79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324.42</c:v>
                </c:pt>
                <c:pt idx="1">
                  <c:v>163.6</c:v>
                </c:pt>
                <c:pt idx="2">
                  <c:v>262.79000000000002</c:v>
                </c:pt>
                <c:pt idx="3">
                  <c:v>1342.16</c:v>
                </c:pt>
                <c:pt idx="4">
                  <c:v>1293.8800000000001</c:v>
                </c:pt>
              </c:numCache>
            </c:numRef>
          </c:val>
          <c:extLst xmlns:c16r2="http://schemas.microsoft.com/office/drawing/2015/06/chart">
            <c:ext xmlns:c16="http://schemas.microsoft.com/office/drawing/2014/chart" uri="{C3380CC4-5D6E-409C-BE32-E72D297353CC}">
              <c16:uniqueId val="{00000000-3E6A-4C04-9038-2EF5820D8B24}"/>
            </c:ext>
          </c:extLst>
        </c:ser>
        <c:dLbls>
          <c:showLegendKey val="0"/>
          <c:showVal val="0"/>
          <c:showCatName val="0"/>
          <c:showSerName val="0"/>
          <c:showPercent val="0"/>
          <c:showBubbleSize val="0"/>
        </c:dLbls>
        <c:gapWidth val="150"/>
        <c:axId val="79224832"/>
        <c:axId val="792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671.97</c:v>
                </c:pt>
                <c:pt idx="4">
                  <c:v>798.84</c:v>
                </c:pt>
              </c:numCache>
            </c:numRef>
          </c:val>
          <c:smooth val="0"/>
          <c:extLst xmlns:c16r2="http://schemas.microsoft.com/office/drawing/2015/06/chart">
            <c:ext xmlns:c16="http://schemas.microsoft.com/office/drawing/2014/chart" uri="{C3380CC4-5D6E-409C-BE32-E72D297353CC}">
              <c16:uniqueId val="{00000001-3E6A-4C04-9038-2EF5820D8B24}"/>
            </c:ext>
          </c:extLst>
        </c:ser>
        <c:dLbls>
          <c:showLegendKey val="0"/>
          <c:showVal val="0"/>
          <c:showCatName val="0"/>
          <c:showSerName val="0"/>
          <c:showPercent val="0"/>
          <c:showBubbleSize val="0"/>
        </c:dLbls>
        <c:marker val="1"/>
        <c:smooth val="0"/>
        <c:axId val="79224832"/>
        <c:axId val="79226752"/>
      </c:lineChart>
      <c:dateAx>
        <c:axId val="79224832"/>
        <c:scaling>
          <c:orientation val="minMax"/>
        </c:scaling>
        <c:delete val="1"/>
        <c:axPos val="b"/>
        <c:numFmt formatCode="ge" sourceLinked="1"/>
        <c:majorTickMark val="none"/>
        <c:minorTickMark val="none"/>
        <c:tickLblPos val="none"/>
        <c:crossAx val="79226752"/>
        <c:crosses val="autoZero"/>
        <c:auto val="1"/>
        <c:lblOffset val="100"/>
        <c:baseTimeUnit val="years"/>
      </c:dateAx>
      <c:valAx>
        <c:axId val="79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84.91</c:v>
                </c:pt>
                <c:pt idx="1">
                  <c:v>93.37</c:v>
                </c:pt>
                <c:pt idx="2">
                  <c:v>87.06</c:v>
                </c:pt>
                <c:pt idx="3">
                  <c:v>107.26</c:v>
                </c:pt>
                <c:pt idx="4">
                  <c:v>81.02</c:v>
                </c:pt>
              </c:numCache>
            </c:numRef>
          </c:val>
          <c:extLst xmlns:c16r2="http://schemas.microsoft.com/office/drawing/2015/06/chart">
            <c:ext xmlns:c16="http://schemas.microsoft.com/office/drawing/2014/chart" uri="{C3380CC4-5D6E-409C-BE32-E72D297353CC}">
              <c16:uniqueId val="{00000000-B950-4910-A3B5-B052CFAB5767}"/>
            </c:ext>
          </c:extLst>
        </c:ser>
        <c:dLbls>
          <c:showLegendKey val="0"/>
          <c:showVal val="0"/>
          <c:showCatName val="0"/>
          <c:showSerName val="0"/>
          <c:showPercent val="0"/>
          <c:showBubbleSize val="0"/>
        </c:dLbls>
        <c:gapWidth val="150"/>
        <c:axId val="80634240"/>
        <c:axId val="806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86.34</c:v>
                </c:pt>
                <c:pt idx="4">
                  <c:v>86.85</c:v>
                </c:pt>
              </c:numCache>
            </c:numRef>
          </c:val>
          <c:smooth val="0"/>
          <c:extLst xmlns:c16r2="http://schemas.microsoft.com/office/drawing/2015/06/chart">
            <c:ext xmlns:c16="http://schemas.microsoft.com/office/drawing/2014/chart" uri="{C3380CC4-5D6E-409C-BE32-E72D297353CC}">
              <c16:uniqueId val="{00000001-B950-4910-A3B5-B052CFAB5767}"/>
            </c:ext>
          </c:extLst>
        </c:ser>
        <c:dLbls>
          <c:showLegendKey val="0"/>
          <c:showVal val="0"/>
          <c:showCatName val="0"/>
          <c:showSerName val="0"/>
          <c:showPercent val="0"/>
          <c:showBubbleSize val="0"/>
        </c:dLbls>
        <c:marker val="1"/>
        <c:smooth val="0"/>
        <c:axId val="80634240"/>
        <c:axId val="80636160"/>
      </c:lineChart>
      <c:dateAx>
        <c:axId val="80634240"/>
        <c:scaling>
          <c:orientation val="minMax"/>
        </c:scaling>
        <c:delete val="1"/>
        <c:axPos val="b"/>
        <c:numFmt formatCode="ge" sourceLinked="1"/>
        <c:majorTickMark val="none"/>
        <c:minorTickMark val="none"/>
        <c:tickLblPos val="none"/>
        <c:crossAx val="80636160"/>
        <c:crosses val="autoZero"/>
        <c:auto val="1"/>
        <c:lblOffset val="100"/>
        <c:baseTimeUnit val="years"/>
      </c:dateAx>
      <c:valAx>
        <c:axId val="80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164.33</c:v>
                </c:pt>
                <c:pt idx="1">
                  <c:v>152.22</c:v>
                </c:pt>
                <c:pt idx="2">
                  <c:v>159.44999999999999</c:v>
                </c:pt>
                <c:pt idx="3">
                  <c:v>121.6</c:v>
                </c:pt>
                <c:pt idx="4">
                  <c:v>165.78</c:v>
                </c:pt>
              </c:numCache>
            </c:numRef>
          </c:val>
          <c:extLst xmlns:c16r2="http://schemas.microsoft.com/office/drawing/2015/06/chart">
            <c:ext xmlns:c16="http://schemas.microsoft.com/office/drawing/2014/chart" uri="{C3380CC4-5D6E-409C-BE32-E72D297353CC}">
              <c16:uniqueId val="{00000000-9570-4506-AAD9-E00323C9CBE5}"/>
            </c:ext>
          </c:extLst>
        </c:ser>
        <c:dLbls>
          <c:showLegendKey val="0"/>
          <c:showVal val="0"/>
          <c:showCatName val="0"/>
          <c:showSerName val="0"/>
          <c:showPercent val="0"/>
          <c:showBubbleSize val="0"/>
        </c:dLbls>
        <c:gapWidth val="150"/>
        <c:axId val="80665600"/>
        <c:axId val="806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175.12</c:v>
                </c:pt>
                <c:pt idx="4">
                  <c:v>177.15</c:v>
                </c:pt>
              </c:numCache>
            </c:numRef>
          </c:val>
          <c:smooth val="0"/>
          <c:extLst xmlns:c16r2="http://schemas.microsoft.com/office/drawing/2015/06/chart">
            <c:ext xmlns:c16="http://schemas.microsoft.com/office/drawing/2014/chart" uri="{C3380CC4-5D6E-409C-BE32-E72D297353CC}">
              <c16:uniqueId val="{00000001-9570-4506-AAD9-E00323C9CBE5}"/>
            </c:ext>
          </c:extLst>
        </c:ser>
        <c:dLbls>
          <c:showLegendKey val="0"/>
          <c:showVal val="0"/>
          <c:showCatName val="0"/>
          <c:showSerName val="0"/>
          <c:showPercent val="0"/>
          <c:showBubbleSize val="0"/>
        </c:dLbls>
        <c:marker val="1"/>
        <c:smooth val="0"/>
        <c:axId val="80665600"/>
        <c:axId val="80671872"/>
      </c:lineChart>
      <c:dateAx>
        <c:axId val="80665600"/>
        <c:scaling>
          <c:orientation val="minMax"/>
        </c:scaling>
        <c:delete val="1"/>
        <c:axPos val="b"/>
        <c:numFmt formatCode="ge" sourceLinked="1"/>
        <c:majorTickMark val="none"/>
        <c:minorTickMark val="none"/>
        <c:tickLblPos val="none"/>
        <c:crossAx val="80671872"/>
        <c:crosses val="autoZero"/>
        <c:auto val="1"/>
        <c:lblOffset val="100"/>
        <c:baseTimeUnit val="years"/>
      </c:dateAx>
      <c:valAx>
        <c:axId val="80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阿蘇市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Cd1</v>
      </c>
      <c r="X8" s="77"/>
      <c r="Y8" s="77"/>
      <c r="Z8" s="77"/>
      <c r="AA8" s="77"/>
      <c r="AB8" s="77"/>
      <c r="AC8" s="77"/>
      <c r="AD8" s="78" t="str">
        <f>データ!$M$6</f>
        <v>非設置</v>
      </c>
      <c r="AE8" s="78"/>
      <c r="AF8" s="78"/>
      <c r="AG8" s="78"/>
      <c r="AH8" s="78"/>
      <c r="AI8" s="78"/>
      <c r="AJ8" s="78"/>
      <c r="AK8" s="3"/>
      <c r="AL8" s="72">
        <f>データ!S6</f>
        <v>26773</v>
      </c>
      <c r="AM8" s="72"/>
      <c r="AN8" s="72"/>
      <c r="AO8" s="72"/>
      <c r="AP8" s="72"/>
      <c r="AQ8" s="72"/>
      <c r="AR8" s="72"/>
      <c r="AS8" s="72"/>
      <c r="AT8" s="71">
        <f>データ!T6</f>
        <v>376.3</v>
      </c>
      <c r="AU8" s="71"/>
      <c r="AV8" s="71"/>
      <c r="AW8" s="71"/>
      <c r="AX8" s="71"/>
      <c r="AY8" s="71"/>
      <c r="AZ8" s="71"/>
      <c r="BA8" s="71"/>
      <c r="BB8" s="71">
        <f>データ!U6</f>
        <v>71.150000000000006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24.01</v>
      </c>
      <c r="Q10" s="71"/>
      <c r="R10" s="71"/>
      <c r="S10" s="71"/>
      <c r="T10" s="71"/>
      <c r="U10" s="71"/>
      <c r="V10" s="71"/>
      <c r="W10" s="71">
        <f>データ!Q6</f>
        <v>58.96</v>
      </c>
      <c r="X10" s="71"/>
      <c r="Y10" s="71"/>
      <c r="Z10" s="71"/>
      <c r="AA10" s="71"/>
      <c r="AB10" s="71"/>
      <c r="AC10" s="71"/>
      <c r="AD10" s="72">
        <f>データ!R6</f>
        <v>2538</v>
      </c>
      <c r="AE10" s="72"/>
      <c r="AF10" s="72"/>
      <c r="AG10" s="72"/>
      <c r="AH10" s="72"/>
      <c r="AI10" s="72"/>
      <c r="AJ10" s="72"/>
      <c r="AK10" s="2"/>
      <c r="AL10" s="72">
        <f>データ!V6</f>
        <v>6381</v>
      </c>
      <c r="AM10" s="72"/>
      <c r="AN10" s="72"/>
      <c r="AO10" s="72"/>
      <c r="AP10" s="72"/>
      <c r="AQ10" s="72"/>
      <c r="AR10" s="72"/>
      <c r="AS10" s="72"/>
      <c r="AT10" s="71">
        <f>データ!W6</f>
        <v>3.81</v>
      </c>
      <c r="AU10" s="71"/>
      <c r="AV10" s="71"/>
      <c r="AW10" s="71"/>
      <c r="AX10" s="71"/>
      <c r="AY10" s="71"/>
      <c r="AZ10" s="71"/>
      <c r="BA10" s="71"/>
      <c r="BB10" s="71">
        <f>データ!X6</f>
        <v>1674.8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9h7jnvfTfGRpxqghc39N7zS0iM8SkOsi9S/fvbMoaWoBVD3VKGXIclC9udUv4G1I1P2riKrdDsk1FAJwRfXQzw==" saltValue="rWi5JpN+6TLqyKoTwzKY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432148</v>
      </c>
      <c r="D6" s="32">
        <f t="shared" si="3"/>
        <v>47</v>
      </c>
      <c r="E6" s="32">
        <f t="shared" si="3"/>
        <v>17</v>
      </c>
      <c r="F6" s="32">
        <f t="shared" si="3"/>
        <v>1</v>
      </c>
      <c r="G6" s="32">
        <f t="shared" si="3"/>
        <v>0</v>
      </c>
      <c r="H6" s="32" t="str">
        <f t="shared" si="3"/>
        <v>熊本県　阿蘇市</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24.01</v>
      </c>
      <c r="Q6" s="33">
        <f t="shared" si="3"/>
        <v>58.96</v>
      </c>
      <c r="R6" s="33">
        <f t="shared" si="3"/>
        <v>2538</v>
      </c>
      <c r="S6" s="33">
        <f t="shared" si="3"/>
        <v>26773</v>
      </c>
      <c r="T6" s="33">
        <f t="shared" si="3"/>
        <v>376.3</v>
      </c>
      <c r="U6" s="33">
        <f t="shared" si="3"/>
        <v>71.150000000000006</v>
      </c>
      <c r="V6" s="33">
        <f t="shared" si="3"/>
        <v>6381</v>
      </c>
      <c r="W6" s="33">
        <f t="shared" si="3"/>
        <v>3.81</v>
      </c>
      <c r="X6" s="33">
        <f t="shared" si="3"/>
        <v>1674.8</v>
      </c>
      <c r="Y6" s="34">
        <f>IF(Y7="",NA(),Y7)</f>
        <v>72.180000000000007</v>
      </c>
      <c r="Z6" s="34">
        <f t="shared" ref="Z6:AH6" si="4">IF(Z7="",NA(),Z7)</f>
        <v>90.39</v>
      </c>
      <c r="AA6" s="34">
        <f t="shared" si="4"/>
        <v>87.7</v>
      </c>
      <c r="AB6" s="34">
        <f t="shared" si="4"/>
        <v>106.69</v>
      </c>
      <c r="AC6" s="34">
        <f t="shared" si="4"/>
        <v>90.47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324.42</v>
      </c>
      <c r="BG6" s="34">
        <f t="shared" ref="BG6:BO6" si="7">IF(BG7="",NA(),BG7)</f>
        <v>163.6</v>
      </c>
      <c r="BH6" s="34">
        <f t="shared" si="7"/>
        <v>262.79000000000002</v>
      </c>
      <c r="BI6" s="34">
        <f t="shared" si="7"/>
        <v>1342.16</v>
      </c>
      <c r="BJ6" s="34">
        <f t="shared" si="7"/>
        <v>1293.8800000000001</v>
      </c>
      <c r="BK6" s="34">
        <f t="shared" si="7"/>
        <v>1306.92</v>
      </c>
      <c r="BL6" s="34">
        <f t="shared" si="7"/>
        <v>1203.71</v>
      </c>
      <c r="BM6" s="34">
        <f t="shared" si="7"/>
        <v>1162.3599999999999</v>
      </c>
      <c r="BN6" s="34">
        <f t="shared" si="7"/>
        <v>671.97</v>
      </c>
      <c r="BO6" s="34">
        <f t="shared" si="7"/>
        <v>798.84</v>
      </c>
      <c r="BP6" s="33" t="str">
        <f>IF(BP7="","",IF(BP7="-","【-】","【"&amp;SUBSTITUTE(TEXT(BP7,"#,##0.00"),"-","△")&amp;"】"))</f>
        <v>【707.33】</v>
      </c>
      <c r="BQ6" s="34">
        <f>IF(BQ7="",NA(),BQ7)</f>
        <v>84.91</v>
      </c>
      <c r="BR6" s="34">
        <f t="shared" ref="BR6:BZ6" si="8">IF(BR7="",NA(),BR7)</f>
        <v>93.37</v>
      </c>
      <c r="BS6" s="34">
        <f t="shared" si="8"/>
        <v>87.06</v>
      </c>
      <c r="BT6" s="34">
        <f t="shared" si="8"/>
        <v>107.26</v>
      </c>
      <c r="BU6" s="34">
        <f t="shared" si="8"/>
        <v>81.02</v>
      </c>
      <c r="BV6" s="34">
        <f t="shared" si="8"/>
        <v>68.510000000000005</v>
      </c>
      <c r="BW6" s="34">
        <f t="shared" si="8"/>
        <v>69.739999999999995</v>
      </c>
      <c r="BX6" s="34">
        <f t="shared" si="8"/>
        <v>68.209999999999994</v>
      </c>
      <c r="BY6" s="34">
        <f t="shared" si="8"/>
        <v>86.34</v>
      </c>
      <c r="BZ6" s="34">
        <f t="shared" si="8"/>
        <v>86.85</v>
      </c>
      <c r="CA6" s="33" t="str">
        <f>IF(CA7="","",IF(CA7="-","【-】","【"&amp;SUBSTITUTE(TEXT(CA7,"#,##0.00"),"-","△")&amp;"】"))</f>
        <v>【101.26】</v>
      </c>
      <c r="CB6" s="34">
        <f>IF(CB7="",NA(),CB7)</f>
        <v>164.33</v>
      </c>
      <c r="CC6" s="34">
        <f t="shared" ref="CC6:CK6" si="9">IF(CC7="",NA(),CC7)</f>
        <v>152.22</v>
      </c>
      <c r="CD6" s="34">
        <f t="shared" si="9"/>
        <v>159.44999999999999</v>
      </c>
      <c r="CE6" s="34">
        <f t="shared" si="9"/>
        <v>121.6</v>
      </c>
      <c r="CF6" s="34">
        <f t="shared" si="9"/>
        <v>165.78</v>
      </c>
      <c r="CG6" s="34">
        <f t="shared" si="9"/>
        <v>247.43</v>
      </c>
      <c r="CH6" s="34">
        <f t="shared" si="9"/>
        <v>248.89</v>
      </c>
      <c r="CI6" s="34">
        <f t="shared" si="9"/>
        <v>250.84</v>
      </c>
      <c r="CJ6" s="34">
        <f t="shared" si="9"/>
        <v>175.12</v>
      </c>
      <c r="CK6" s="34">
        <f t="shared" si="9"/>
        <v>177.15</v>
      </c>
      <c r="CL6" s="33" t="str">
        <f>IF(CL7="","",IF(CL7="-","【-】","【"&amp;SUBSTITUTE(TEXT(CL7,"#,##0.00"),"-","△")&amp;"】"))</f>
        <v>【136.39】</v>
      </c>
      <c r="CM6" s="34">
        <f>IF(CM7="",NA(),CM7)</f>
        <v>56.68</v>
      </c>
      <c r="CN6" s="34">
        <f t="shared" ref="CN6:CV6" si="10">IF(CN7="",NA(),CN7)</f>
        <v>52.97</v>
      </c>
      <c r="CO6" s="34">
        <f t="shared" si="10"/>
        <v>55.51</v>
      </c>
      <c r="CP6" s="34">
        <f t="shared" si="10"/>
        <v>93.11</v>
      </c>
      <c r="CQ6" s="34">
        <f t="shared" si="10"/>
        <v>80.349999999999994</v>
      </c>
      <c r="CR6" s="34">
        <f t="shared" si="10"/>
        <v>50.32</v>
      </c>
      <c r="CS6" s="34">
        <f t="shared" si="10"/>
        <v>49.89</v>
      </c>
      <c r="CT6" s="34">
        <f t="shared" si="10"/>
        <v>49.39</v>
      </c>
      <c r="CU6" s="34">
        <f t="shared" si="10"/>
        <v>55.58</v>
      </c>
      <c r="CV6" s="34">
        <f t="shared" si="10"/>
        <v>54.05</v>
      </c>
      <c r="CW6" s="33" t="str">
        <f>IF(CW7="","",IF(CW7="-","【-】","【"&amp;SUBSTITUTE(TEXT(CW7,"#,##0.00"),"-","△")&amp;"】"))</f>
        <v>【60.13】</v>
      </c>
      <c r="CX6" s="34">
        <f>IF(CX7="",NA(),CX7)</f>
        <v>74.790000000000006</v>
      </c>
      <c r="CY6" s="34">
        <f t="shared" ref="CY6:DG6" si="11">IF(CY7="",NA(),CY7)</f>
        <v>76.52</v>
      </c>
      <c r="CZ6" s="34">
        <f t="shared" si="11"/>
        <v>78.67</v>
      </c>
      <c r="DA6" s="34">
        <f t="shared" si="11"/>
        <v>80.22</v>
      </c>
      <c r="DB6" s="34">
        <f t="shared" si="11"/>
        <v>76.41</v>
      </c>
      <c r="DC6" s="34">
        <f t="shared" si="11"/>
        <v>84.57</v>
      </c>
      <c r="DD6" s="34">
        <f t="shared" si="11"/>
        <v>84.73</v>
      </c>
      <c r="DE6" s="34">
        <f t="shared" si="11"/>
        <v>83.96</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1.96</v>
      </c>
      <c r="EF6" s="34">
        <f t="shared" ref="EF6:EN6" si="14">IF(EF7="",NA(),EF7)</f>
        <v>0.08</v>
      </c>
      <c r="EG6" s="33">
        <f t="shared" si="14"/>
        <v>0</v>
      </c>
      <c r="EH6" s="33">
        <f t="shared" si="14"/>
        <v>0</v>
      </c>
      <c r="EI6" s="33">
        <f t="shared" si="14"/>
        <v>0</v>
      </c>
      <c r="EJ6" s="34">
        <f t="shared" si="14"/>
        <v>0.14000000000000001</v>
      </c>
      <c r="EK6" s="34">
        <f t="shared" si="14"/>
        <v>0.03</v>
      </c>
      <c r="EL6" s="34">
        <f t="shared" si="14"/>
        <v>0.15</v>
      </c>
      <c r="EM6" s="34">
        <f t="shared" si="14"/>
        <v>0.16</v>
      </c>
      <c r="EN6" s="34">
        <f t="shared" si="14"/>
        <v>0.15</v>
      </c>
      <c r="EO6" s="33" t="str">
        <f>IF(EO7="","",IF(EO7="-","【-】","【"&amp;SUBSTITUTE(TEXT(EO7,"#,##0.00"),"-","△")&amp;"】"))</f>
        <v>【0.23】</v>
      </c>
    </row>
    <row r="7" spans="1:145" s="35" customFormat="1" x14ac:dyDescent="0.15">
      <c r="A7" s="27"/>
      <c r="B7" s="36">
        <v>2017</v>
      </c>
      <c r="C7" s="36">
        <v>432148</v>
      </c>
      <c r="D7" s="36">
        <v>47</v>
      </c>
      <c r="E7" s="36">
        <v>17</v>
      </c>
      <c r="F7" s="36">
        <v>1</v>
      </c>
      <c r="G7" s="36">
        <v>0</v>
      </c>
      <c r="H7" s="36" t="s">
        <v>110</v>
      </c>
      <c r="I7" s="36" t="s">
        <v>111</v>
      </c>
      <c r="J7" s="36" t="s">
        <v>112</v>
      </c>
      <c r="K7" s="36" t="s">
        <v>113</v>
      </c>
      <c r="L7" s="36" t="s">
        <v>114</v>
      </c>
      <c r="M7" s="36" t="s">
        <v>115</v>
      </c>
      <c r="N7" s="37" t="s">
        <v>116</v>
      </c>
      <c r="O7" s="37" t="s">
        <v>117</v>
      </c>
      <c r="P7" s="37">
        <v>24.01</v>
      </c>
      <c r="Q7" s="37">
        <v>58.96</v>
      </c>
      <c r="R7" s="37">
        <v>2538</v>
      </c>
      <c r="S7" s="37">
        <v>26773</v>
      </c>
      <c r="T7" s="37">
        <v>376.3</v>
      </c>
      <c r="U7" s="37">
        <v>71.150000000000006</v>
      </c>
      <c r="V7" s="37">
        <v>6381</v>
      </c>
      <c r="W7" s="37">
        <v>3.81</v>
      </c>
      <c r="X7" s="37">
        <v>1674.8</v>
      </c>
      <c r="Y7" s="37">
        <v>72.180000000000007</v>
      </c>
      <c r="Z7" s="37">
        <v>90.39</v>
      </c>
      <c r="AA7" s="37">
        <v>87.7</v>
      </c>
      <c r="AB7" s="37">
        <v>106.69</v>
      </c>
      <c r="AC7" s="37">
        <v>90.47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324.42</v>
      </c>
      <c r="BG7" s="37">
        <v>163.6</v>
      </c>
      <c r="BH7" s="37">
        <v>262.79000000000002</v>
      </c>
      <c r="BI7" s="37">
        <v>1342.16</v>
      </c>
      <c r="BJ7" s="37">
        <v>1293.8800000000001</v>
      </c>
      <c r="BK7" s="37">
        <v>1306.92</v>
      </c>
      <c r="BL7" s="37">
        <v>1203.71</v>
      </c>
      <c r="BM7" s="37">
        <v>1162.3599999999999</v>
      </c>
      <c r="BN7" s="37">
        <v>671.97</v>
      </c>
      <c r="BO7" s="37">
        <v>798.84</v>
      </c>
      <c r="BP7" s="37">
        <v>707.33</v>
      </c>
      <c r="BQ7" s="37">
        <v>84.91</v>
      </c>
      <c r="BR7" s="37">
        <v>93.37</v>
      </c>
      <c r="BS7" s="37">
        <v>87.06</v>
      </c>
      <c r="BT7" s="37">
        <v>107.26</v>
      </c>
      <c r="BU7" s="37">
        <v>81.02</v>
      </c>
      <c r="BV7" s="37">
        <v>68.510000000000005</v>
      </c>
      <c r="BW7" s="37">
        <v>69.739999999999995</v>
      </c>
      <c r="BX7" s="37">
        <v>68.209999999999994</v>
      </c>
      <c r="BY7" s="37">
        <v>86.34</v>
      </c>
      <c r="BZ7" s="37">
        <v>86.85</v>
      </c>
      <c r="CA7" s="37">
        <v>101.26</v>
      </c>
      <c r="CB7" s="37">
        <v>164.33</v>
      </c>
      <c r="CC7" s="37">
        <v>152.22</v>
      </c>
      <c r="CD7" s="37">
        <v>159.44999999999999</v>
      </c>
      <c r="CE7" s="37">
        <v>121.6</v>
      </c>
      <c r="CF7" s="37">
        <v>165.78</v>
      </c>
      <c r="CG7" s="37">
        <v>247.43</v>
      </c>
      <c r="CH7" s="37">
        <v>248.89</v>
      </c>
      <c r="CI7" s="37">
        <v>250.84</v>
      </c>
      <c r="CJ7" s="37">
        <v>175.12</v>
      </c>
      <c r="CK7" s="37">
        <v>177.15</v>
      </c>
      <c r="CL7" s="37">
        <v>136.38999999999999</v>
      </c>
      <c r="CM7" s="37">
        <v>56.68</v>
      </c>
      <c r="CN7" s="37">
        <v>52.97</v>
      </c>
      <c r="CO7" s="37">
        <v>55.51</v>
      </c>
      <c r="CP7" s="37">
        <v>93.11</v>
      </c>
      <c r="CQ7" s="37">
        <v>80.349999999999994</v>
      </c>
      <c r="CR7" s="37">
        <v>50.32</v>
      </c>
      <c r="CS7" s="37">
        <v>49.89</v>
      </c>
      <c r="CT7" s="37">
        <v>49.39</v>
      </c>
      <c r="CU7" s="37">
        <v>55.58</v>
      </c>
      <c r="CV7" s="37">
        <v>54.05</v>
      </c>
      <c r="CW7" s="37">
        <v>60.13</v>
      </c>
      <c r="CX7" s="37">
        <v>74.790000000000006</v>
      </c>
      <c r="CY7" s="37">
        <v>76.52</v>
      </c>
      <c r="CZ7" s="37">
        <v>78.67</v>
      </c>
      <c r="DA7" s="37">
        <v>80.22</v>
      </c>
      <c r="DB7" s="37">
        <v>76.41</v>
      </c>
      <c r="DC7" s="37">
        <v>84.57</v>
      </c>
      <c r="DD7" s="37">
        <v>84.73</v>
      </c>
      <c r="DE7" s="37">
        <v>83.96</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1.96</v>
      </c>
      <c r="EF7" s="37">
        <v>0.08</v>
      </c>
      <c r="EG7" s="37">
        <v>0</v>
      </c>
      <c r="EH7" s="37">
        <v>0</v>
      </c>
      <c r="EI7" s="37">
        <v>0</v>
      </c>
      <c r="EJ7" s="37">
        <v>0.14000000000000001</v>
      </c>
      <c r="EK7" s="37">
        <v>0.03</v>
      </c>
      <c r="EL7" s="37">
        <v>0.15</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2019-02-11T23:16:07Z</cp:lastPrinted>
  <dcterms:created xsi:type="dcterms:W3CDTF">2018-12-03T09:08:30Z</dcterms:created>
  <dcterms:modified xsi:type="dcterms:W3CDTF">2019-02-13T07:30:32Z</dcterms:modified>
</cp:coreProperties>
</file>