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25\共有\課フォルダ\12環境対策課\水道係\公営企業に係る経営比較分析表（平成２９年度決算）の分析等\27 南阿蘇村\簡易水道\"/>
    </mc:Choice>
  </mc:AlternateContent>
  <workbookProtection workbookAlgorithmName="SHA-512" workbookHashValue="U8m0GJx5AYrp5vjb9ninfiOvt13o7MNDLVKs4aMZjyfMerSoDurqHE71d9GQ+3VzpzBAHy/tO/OVkXms6YW1DQ==" workbookSaltValue="sPeZtw1vvW0Xa4C3R/Gze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<sst xmlns="http://schemas.openxmlformats.org/spreadsheetml/2006/main" count="237" uniqueCount="124">
  <si>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</si>
  <si>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</si>
  <si>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</si>
  <si>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</si>
  <si>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</si>
  <si>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</si>
  <si>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</si>
  <si>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</si>
  <si>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</si>
  <si>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</si>
  <si>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</si>
  <si>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</si>
  <si>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</si>
  <si>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</si>
  <si>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</si>
  <si>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</si>
  <si>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</si>
  <si>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</si>
  <si>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</si>
  <si>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</si>
  <si>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</si>
  <si>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</si>
  <si>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</si>
  <si>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</si>
  <si>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</si>
  <si>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</si>
  <si>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</si>
  <si>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</si>
  <si>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</si>
  <si>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</si>
  <si>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</si>
  <si>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</si>
  <si>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</si>
  <si>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</si>
  <si>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</si>
  <si>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</si>
  <si>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</si>
  <si>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</si>
  <si>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</si>
  <si>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</si>
  <si>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</si>
  <si>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</si>
  <si>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</si>
  <si>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</si>
  <si>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</si>
  <si>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</si>
  <si>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</si>
  <si>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</si>
  <si>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</si>
  <si>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</si>
  <si>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</si>
  <si>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</si>
  <si>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</si>
  <si>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</si>
  <si>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</si>
  <si>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</si>
  <si>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</si>
  <si>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</si>
  <si>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</si>
  <si>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</si>
  <si>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</si>
  <si>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</si>
  <si>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</si>
  <si>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</si>
  <si>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</si>
  <si>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</si>
  <si>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</si>
  <si>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</si>
  <si>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</si>
  <si>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</si>
  <si>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</si>
  <si>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</si>
  <si>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</si>
  <si>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</si>
  <si>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</si>
  <si>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</si>
  <si>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</si>
  <si>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</si>
  <si>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</si>
  <si>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</si>
  <si>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</si>
  <si>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</si>
  <si>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</si>
  <si>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</si>
  <si>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</si>
  <si>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</si>
  <si>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</si>
  <si>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</si>
  <si>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</si>
  <si>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</si>
  <si>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</si>
  <si>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</si>
  <si>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</si>
  <si>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</si>
  <si>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</si>
  <si>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</si>
  <si>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</si>
  <si>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</si>
  <si>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</si>
  <si>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</si>
  <si>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</si>
  <si>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</si>
  <si>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</si>
  <si>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</si>
  <si>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</si>
  <si>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</si>
  <si>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</si>
  <si>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</si>
  <si>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</si>
  <si>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</si>
  <si>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</si>
  <si>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</si>
  <si>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</si>
  <si>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</si>
  <si>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</si>
  <si>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</si>
  <si>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</si>
  <si>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</si>
  <si>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</si>
  <si>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</si>
  <si>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</si>
  <si>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平成30年度中に熊本地震で被災した施設復旧を計画してたが、道路災・河川災の進捗に応じた工程となり平成31年度にて復旧完了を計画している。
　復旧の状況と併せて老朽施設の更新計画を行う。
経営戦略については、平成32年度までの策定を目指す。</t>
    <rPh sb="23" eb="25">
      <t>ケイカク</t>
    </rPh>
    <rPh sb="30" eb="32">
      <t>ドウロ</t>
    </rPh>
    <rPh sb="32" eb="33">
      <t>サイ</t>
    </rPh>
    <rPh sb="34" eb="36">
      <t>カセン</t>
    </rPh>
    <rPh sb="36" eb="37">
      <t>サイ</t>
    </rPh>
    <rPh sb="38" eb="40">
      <t>シンチョク</t>
    </rPh>
    <rPh sb="41" eb="42">
      <t>オウ</t>
    </rPh>
    <rPh sb="44" eb="46">
      <t>コウテイ</t>
    </rPh>
    <rPh sb="49" eb="51">
      <t>ヘイセイ</t>
    </rPh>
    <rPh sb="53" eb="55">
      <t>ネンド</t>
    </rPh>
    <rPh sb="57" eb="59">
      <t>フッキュウ</t>
    </rPh>
    <rPh sb="59" eb="61">
      <t>カンリョウ</t>
    </rPh>
    <rPh sb="62" eb="64">
      <t>ケイカク</t>
    </rPh>
    <phoneticPr fontId="4"/>
  </si>
  <si>
    <t>　主に料金回収率及び施設利用率の低下について低下した理由としては、熊本地震にて大規模断水が発生し、応急復旧期間にかけて料金を徴収しなかった時期があったためである。更には、長期非難を受け村外の「仮設住宅」並びに「みなし仮設」へ移転した住民も多く、且つ已む無く公費解体又は自主解体にて居住地を失った住民も同様に数多く発生したため低下してる状況である。
　Ｈ29年度は一部回復状況であるが理由としては29.10.31付にて長期避難が解除され村内へ戻る住民も一部増加し併せてたことによる。</t>
    <rPh sb="1" eb="2">
      <t>オモ</t>
    </rPh>
    <rPh sb="3" eb="5">
      <t>リョウキン</t>
    </rPh>
    <rPh sb="5" eb="7">
      <t>カイシュウ</t>
    </rPh>
    <rPh sb="7" eb="8">
      <t>リツ</t>
    </rPh>
    <rPh sb="8" eb="9">
      <t>オヨ</t>
    </rPh>
    <rPh sb="10" eb="12">
      <t>シセツ</t>
    </rPh>
    <rPh sb="12" eb="15">
      <t>リヨウリツ</t>
    </rPh>
    <rPh sb="16" eb="18">
      <t>テイカ</t>
    </rPh>
    <rPh sb="22" eb="24">
      <t>テイカ</t>
    </rPh>
    <rPh sb="26" eb="28">
      <t>リユウ</t>
    </rPh>
    <rPh sb="33" eb="35">
      <t>クマモト</t>
    </rPh>
    <rPh sb="81" eb="82">
      <t>サラ</t>
    </rPh>
    <rPh sb="85" eb="87">
      <t>チョウキ</t>
    </rPh>
    <rPh sb="87" eb="89">
      <t>ヒナン</t>
    </rPh>
    <rPh sb="90" eb="91">
      <t>ウ</t>
    </rPh>
    <rPh sb="92" eb="94">
      <t>ソンガイ</t>
    </rPh>
    <rPh sb="96" eb="98">
      <t>カセツ</t>
    </rPh>
    <rPh sb="98" eb="100">
      <t>ジュウタク</t>
    </rPh>
    <rPh sb="101" eb="102">
      <t>ナラ</t>
    </rPh>
    <rPh sb="108" eb="110">
      <t>カセツ</t>
    </rPh>
    <rPh sb="112" eb="114">
      <t>イテン</t>
    </rPh>
    <rPh sb="116" eb="118">
      <t>ジュウミン</t>
    </rPh>
    <rPh sb="119" eb="120">
      <t>オオ</t>
    </rPh>
    <rPh sb="122" eb="123">
      <t>カ</t>
    </rPh>
    <rPh sb="124" eb="125">
      <t>ヤ</t>
    </rPh>
    <rPh sb="126" eb="127">
      <t>ナ</t>
    </rPh>
    <rPh sb="128" eb="130">
      <t>コウヒ</t>
    </rPh>
    <rPh sb="130" eb="132">
      <t>カイタイ</t>
    </rPh>
    <rPh sb="132" eb="133">
      <t>マタ</t>
    </rPh>
    <rPh sb="134" eb="136">
      <t>ジシュ</t>
    </rPh>
    <rPh sb="136" eb="138">
      <t>カイタイ</t>
    </rPh>
    <rPh sb="140" eb="143">
      <t>キョジュウチ</t>
    </rPh>
    <rPh sb="144" eb="145">
      <t>ウシナ</t>
    </rPh>
    <rPh sb="147" eb="149">
      <t>ジュウミン</t>
    </rPh>
    <rPh sb="150" eb="152">
      <t>ドウヨウ</t>
    </rPh>
    <rPh sb="153" eb="155">
      <t>カズオオ</t>
    </rPh>
    <rPh sb="156" eb="158">
      <t>ハッセイ</t>
    </rPh>
    <rPh sb="162" eb="164">
      <t>テイカ</t>
    </rPh>
    <rPh sb="167" eb="169">
      <t>ジョウキョウ</t>
    </rPh>
    <rPh sb="178" eb="180">
      <t>ネンド</t>
    </rPh>
    <rPh sb="181" eb="183">
      <t>イチブ</t>
    </rPh>
    <rPh sb="183" eb="185">
      <t>カイフク</t>
    </rPh>
    <rPh sb="185" eb="187">
      <t>ジョウキョウ</t>
    </rPh>
    <rPh sb="191" eb="193">
      <t>リユウ</t>
    </rPh>
    <rPh sb="205" eb="206">
      <t>ツ</t>
    </rPh>
    <rPh sb="208" eb="210">
      <t>チョウキ</t>
    </rPh>
    <rPh sb="210" eb="212">
      <t>ヒナン</t>
    </rPh>
    <rPh sb="213" eb="215">
      <t>カイジョ</t>
    </rPh>
    <rPh sb="217" eb="219">
      <t>ソンナイ</t>
    </rPh>
    <rPh sb="220" eb="221">
      <t>モド</t>
    </rPh>
    <rPh sb="222" eb="224">
      <t>ジュウミン</t>
    </rPh>
    <rPh sb="225" eb="227">
      <t>イチブ</t>
    </rPh>
    <rPh sb="227" eb="229">
      <t>ゾウカ</t>
    </rPh>
    <rPh sb="230" eb="231">
      <t>アワ</t>
    </rPh>
    <phoneticPr fontId="4"/>
  </si>
  <si>
    <t>　既に耐用年数を超過した施設が見受けられるため、平成30年度にてアセットマネジメントを発注しており管内資産状況を把握し翌年度以降、施設影響等を含め計画的な更新を検討する。</t>
    <rPh sb="8" eb="10">
      <t>チョウカ</t>
    </rPh>
    <rPh sb="15" eb="17">
      <t>ミウ</t>
    </rPh>
    <rPh sb="24" eb="26">
      <t>ヘイセイ</t>
    </rPh>
    <rPh sb="28" eb="30">
      <t>ネンド</t>
    </rPh>
    <rPh sb="43" eb="45">
      <t>ハッチュウ</t>
    </rPh>
    <rPh sb="49" eb="51">
      <t>カンナイ</t>
    </rPh>
    <rPh sb="51" eb="53">
      <t>シサン</t>
    </rPh>
    <rPh sb="53" eb="55">
      <t>ジョウキョウ</t>
    </rPh>
    <rPh sb="56" eb="58">
      <t>ハアク</t>
    </rPh>
    <rPh sb="59" eb="61">
      <t>ヨクネン</t>
    </rPh>
    <rPh sb="61" eb="62">
      <t>ド</t>
    </rPh>
    <rPh sb="62" eb="64">
      <t>イコウ</t>
    </rPh>
    <rPh sb="65" eb="67">
      <t>シセツ</t>
    </rPh>
    <rPh sb="71" eb="7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</si>
</sst>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0.47</c:v>
                </c:pt>
                <c:pt idx="2">
                  <c:v>0.19</c:v>
                </c:pt>
                <c:pt idx="3">
                  <c:v>7.0000000000000007E-2</c:v>
                </c:pt>
                <c:pt idx="4">
                  <c:v>7.0000000000000007E-2</c:v>
                </c:pt>
              </c:numCache>
            </c:numRef>
          </c:val>
          <c:extLst>
            <c:ext xmlns:c16="http://schemas.microsoft.com/office/drawing/2014/chart" uri="{C3380CC4-5D6E-409C-BE32-E72D297353CC}">
              <c16:uniqueId val="{00000000-E698-4E78-8019-0E599B3848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0.56000000000000005</c:v>
                </c:pt>
              </c:numCache>
            </c:numRef>
          </c:val>
          <c:smooth val="0"/>
          <c:extLst>
            <c:ext xmlns:c16="http://schemas.microsoft.com/office/drawing/2014/chart" uri="{C3380CC4-5D6E-409C-BE32-E72D297353CC}">
              <c16:uniqueId val="{00000001-E698-4E78-8019-0E599B3848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55.95</c:v>
                </c:pt>
                <c:pt idx="1">
                  <c:v>54.84</c:v>
                </c:pt>
                <c:pt idx="2">
                  <c:v>56.45</c:v>
                </c:pt>
                <c:pt idx="3">
                  <c:v>41.51</c:v>
                </c:pt>
                <c:pt idx="4">
                  <c:v>49.05</c:v>
                </c:pt>
              </c:numCache>
            </c:numRef>
          </c:val>
          <c:extLst>
            <c:ext xmlns:c16="http://schemas.microsoft.com/office/drawing/2014/chart" uri="{C3380CC4-5D6E-409C-BE32-E72D297353CC}">
              <c16:uniqueId val="{00000000-1DBC-425E-9A1A-70D5B27367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61.79</c:v>
                </c:pt>
              </c:numCache>
            </c:numRef>
          </c:val>
          <c:smooth val="0"/>
          <c:extLst>
            <c:ext xmlns:c16="http://schemas.microsoft.com/office/drawing/2014/chart" uri="{C3380CC4-5D6E-409C-BE32-E72D297353CC}">
              <c16:uniqueId val="{00000001-1DBC-425E-9A1A-70D5B27367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c:v>
                </c:pt>
                <c:pt idx="1">
                  <c:v>99.7</c:v>
                </c:pt>
                <c:pt idx="2">
                  <c:v>99.7</c:v>
                </c:pt>
                <c:pt idx="3">
                  <c:v>90</c:v>
                </c:pt>
                <c:pt idx="4">
                  <c:v>76.16</c:v>
                </c:pt>
              </c:numCache>
            </c:numRef>
          </c:val>
          <c:extLst>
            <c:ext xmlns:c16="http://schemas.microsoft.com/office/drawing/2014/chart" uri="{C3380CC4-5D6E-409C-BE32-E72D297353CC}">
              <c16:uniqueId val="{00000000-E898-48CC-B420-B9BC76D3C34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74.98</c:v>
                </c:pt>
              </c:numCache>
            </c:numRef>
          </c:val>
          <c:smooth val="0"/>
          <c:extLst>
            <c:ext xmlns:c16="http://schemas.microsoft.com/office/drawing/2014/chart" uri="{C3380CC4-5D6E-409C-BE32-E72D297353CC}">
              <c16:uniqueId val="{00000001-E898-48CC-B420-B9BC76D3C34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103.22</c:v>
                </c:pt>
                <c:pt idx="1">
                  <c:v>101.09</c:v>
                </c:pt>
                <c:pt idx="2">
                  <c:v>109.46</c:v>
                </c:pt>
                <c:pt idx="3">
                  <c:v>71.459999999999994</c:v>
                </c:pt>
                <c:pt idx="4">
                  <c:v>87.69</c:v>
                </c:pt>
              </c:numCache>
            </c:numRef>
          </c:val>
          <c:extLst>
            <c:ext xmlns:c16="http://schemas.microsoft.com/office/drawing/2014/chart" uri="{C3380CC4-5D6E-409C-BE32-E72D297353CC}">
              <c16:uniqueId val="{00000000-36BB-4EF6-8FAD-D0E9F8524F5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74.03</c:v>
                </c:pt>
              </c:numCache>
            </c:numRef>
          </c:val>
          <c:smooth val="0"/>
          <c:extLst>
            <c:ext xmlns:c16="http://schemas.microsoft.com/office/drawing/2014/chart" uri="{C3380CC4-5D6E-409C-BE32-E72D297353CC}">
              <c16:uniqueId val="{00000001-36BB-4EF6-8FAD-D0E9F8524F5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7B-4B2C-8489-6D3C7659492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7B-4B2C-8489-6D3C7659492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BB-4CF8-81B4-C5000453709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B-4CF8-81B4-C5000453709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0-48D9-B763-9D846C6280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0-48D9-B763-9D846C6280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3-4E78-8FC1-298AF606416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3-4E78-8FC1-298AF606416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411.82</c:v>
                </c:pt>
                <c:pt idx="1">
                  <c:v>441.82</c:v>
                </c:pt>
                <c:pt idx="2">
                  <c:v>429.86</c:v>
                </c:pt>
                <c:pt idx="3">
                  <c:v>719.17</c:v>
                </c:pt>
                <c:pt idx="4">
                  <c:v>640.85</c:v>
                </c:pt>
              </c:numCache>
            </c:numRef>
          </c:val>
          <c:extLst>
            <c:ext xmlns:c16="http://schemas.microsoft.com/office/drawing/2014/chart" uri="{C3380CC4-5D6E-409C-BE32-E72D297353CC}">
              <c16:uniqueId val="{00000000-E42F-4436-B49F-41403C46C3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1068.53</c:v>
                </c:pt>
              </c:numCache>
            </c:numRef>
          </c:val>
          <c:smooth val="0"/>
          <c:extLst>
            <c:ext xmlns:c16="http://schemas.microsoft.com/office/drawing/2014/chart" uri="{C3380CC4-5D6E-409C-BE32-E72D297353CC}">
              <c16:uniqueId val="{00000001-E42F-4436-B49F-41403C46C3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99.97</c:v>
                </c:pt>
                <c:pt idx="1">
                  <c:v>98.18</c:v>
                </c:pt>
                <c:pt idx="2">
                  <c:v>106.42</c:v>
                </c:pt>
                <c:pt idx="3">
                  <c:v>68.819999999999993</c:v>
                </c:pt>
                <c:pt idx="4">
                  <c:v>78.11</c:v>
                </c:pt>
              </c:numCache>
            </c:numRef>
          </c:val>
          <c:extLst>
            <c:ext xmlns:c16="http://schemas.microsoft.com/office/drawing/2014/chart" uri="{C3380CC4-5D6E-409C-BE32-E72D297353CC}">
              <c16:uniqueId val="{00000000-6B42-4047-9B1C-81C2B2C2CE9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59.33</c:v>
                </c:pt>
              </c:numCache>
            </c:numRef>
          </c:val>
          <c:smooth val="0"/>
          <c:extLst>
            <c:ext xmlns:c16="http://schemas.microsoft.com/office/drawing/2014/chart" uri="{C3380CC4-5D6E-409C-BE32-E72D297353CC}">
              <c16:uniqueId val="{00000001-6B42-4047-9B1C-81C2B2C2CE9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95.24</c:v>
                </c:pt>
                <c:pt idx="1">
                  <c:v>102.31</c:v>
                </c:pt>
                <c:pt idx="2">
                  <c:v>91.84</c:v>
                </c:pt>
                <c:pt idx="3">
                  <c:v>148.97</c:v>
                </c:pt>
                <c:pt idx="4">
                  <c:v>154.22</c:v>
                </c:pt>
              </c:numCache>
            </c:numRef>
          </c:val>
          <c:extLst>
            <c:ext xmlns:c16="http://schemas.microsoft.com/office/drawing/2014/chart" uri="{C3380CC4-5D6E-409C-BE32-E72D297353CC}">
              <c16:uniqueId val="{00000000-C5F7-4E91-B0D7-64A2D6D7F1E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279.67</c:v>
                </c:pt>
              </c:numCache>
            </c:numRef>
          </c:val>
          <c:smooth val="0"/>
          <c:extLst>
            <c:ext xmlns:c16="http://schemas.microsoft.com/office/drawing/2014/chart" uri="{C3380CC4-5D6E-409C-BE32-E72D297353CC}">
              <c16:uniqueId val="{00000001-C5F7-4E91-B0D7-64A2D6D7F1E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南阿蘇村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10846</v>
      </c>
      <c r="AM8" s="66"/>
      <c r="AN8" s="66"/>
      <c r="AO8" s="66"/>
      <c r="AP8" s="66"/>
      <c r="AQ8" s="66"/>
      <c r="AR8" s="66"/>
      <c r="AS8" s="66"/>
      <c r="AT8" s="65">
        <f>データ!$S$6</f>
        <v>137.32</v>
      </c>
      <c r="AU8" s="65"/>
      <c r="AV8" s="65"/>
      <c r="AW8" s="65"/>
      <c r="AX8" s="65"/>
      <c r="AY8" s="65"/>
      <c r="AZ8" s="65"/>
      <c r="BA8" s="65"/>
      <c r="BB8" s="65">
        <f>データ!$T$6</f>
        <v>78.98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99.86</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10709</v>
      </c>
      <c r="AM10" s="66"/>
      <c r="AN10" s="66"/>
      <c r="AO10" s="66"/>
      <c r="AP10" s="66"/>
      <c r="AQ10" s="66"/>
      <c r="AR10" s="66"/>
      <c r="AS10" s="66"/>
      <c r="AT10" s="65">
        <f>データ!$V$6</f>
        <v>12.65</v>
      </c>
      <c r="AU10" s="65"/>
      <c r="AV10" s="65"/>
      <c r="AW10" s="65"/>
      <c r="AX10" s="65"/>
      <c r="AY10" s="65"/>
      <c r="AZ10" s="65"/>
      <c r="BA10" s="65"/>
      <c r="BB10" s="65">
        <f>データ!$W$6</f>
        <v>846.56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e+WxbGWe/hHiFT6oBI0xJNA0ieE/tUZBNjmuaDOy613dQWDbUXv4/FpbfN68V9rNbi9gDJ9lKl6iF6FVh7wX/A==" saltValue="y4tMly6CAQ8lRjbf/21S1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434337</v>
      </c>
      <c r="D6" s="33">
        <f t="shared" si="3"/>
        <v>47</v>
      </c>
      <c r="E6" s="33">
        <f t="shared" si="3"/>
        <v>1</v>
      </c>
      <c r="F6" s="33">
        <f t="shared" si="3"/>
        <v>0</v>
      </c>
      <c r="G6" s="33">
        <f t="shared" si="3"/>
        <v>0</v>
      </c>
      <c r="H6" s="33" t="str">
        <f t="shared" si="3"/>
        <v>熊本県　南阿蘇村</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99.86</v>
      </c>
      <c r="Q6" s="34">
        <f t="shared" si="3"/>
        <v>2160</v>
      </c>
      <c r="R6" s="34">
        <f t="shared" si="3"/>
        <v>10846</v>
      </c>
      <c r="S6" s="34">
        <f t="shared" si="3"/>
        <v>137.32</v>
      </c>
      <c r="T6" s="34">
        <f t="shared" si="3"/>
        <v>78.98</v>
      </c>
      <c r="U6" s="34">
        <f t="shared" si="3"/>
        <v>10709</v>
      </c>
      <c r="V6" s="34">
        <f t="shared" si="3"/>
        <v>12.65</v>
      </c>
      <c r="W6" s="34">
        <f t="shared" si="3"/>
        <v>846.56</v>
      </c>
      <c r="X6" s="35">
        <f>IF(X7="",NA(),X7)</f>
        <v>103.22</v>
      </c>
      <c r="Y6" s="35">
        <f t="shared" ref="Y6:AG6" si="4">IF(Y7="",NA(),Y7)</f>
        <v>101.09</v>
      </c>
      <c r="Z6" s="35">
        <f t="shared" si="4"/>
        <v>109.46</v>
      </c>
      <c r="AA6" s="35">
        <f t="shared" si="4"/>
        <v>71.459999999999994</v>
      </c>
      <c r="AB6" s="35">
        <f t="shared" si="4"/>
        <v>87.69</v>
      </c>
      <c r="AC6" s="35">
        <f t="shared" si="4"/>
        <v>75.709999999999994</v>
      </c>
      <c r="AD6" s="35">
        <f t="shared" si="4"/>
        <v>75.09</v>
      </c>
      <c r="AE6" s="35">
        <f t="shared" si="4"/>
        <v>75.34</v>
      </c>
      <c r="AF6" s="35">
        <f t="shared" si="4"/>
        <v>76.650000000000006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411.82</v>
      </c>
      <c r="BF6" s="35">
        <f t="shared" ref="BF6:BN6" si="7">IF(BF7="",NA(),BF7)</f>
        <v>441.82</v>
      </c>
      <c r="BG6" s="35">
        <f t="shared" si="7"/>
        <v>429.86</v>
      </c>
      <c r="BH6" s="35">
        <f t="shared" si="7"/>
        <v>719.17</v>
      </c>
      <c r="BI6" s="35">
        <f t="shared" si="7"/>
        <v>640.85</v>
      </c>
      <c r="BJ6" s="35">
        <f t="shared" si="7"/>
        <v>1167.7</v>
      </c>
      <c r="BK6" s="35">
        <f t="shared" si="7"/>
        <v>1228.58</v>
      </c>
      <c r="BL6" s="35">
        <f t="shared" si="7"/>
        <v>1280.18</v>
      </c>
      <c r="BM6" s="35">
        <f t="shared" si="7"/>
        <v>1346.23</v>
      </c>
      <c r="BN6" s="35">
        <f t="shared" si="7"/>
        <v>1068.53</v>
      </c>
      <c r="BO6" s="34" t="str">
        <f>IF(BO7="","",IF(BO7="-","【-】","【"&amp;SUBSTITUTE(TEXT(BO7,"#,##0.00"),"-","△")&amp;"】"))</f>
        <v>【1,141.75】</v>
      </c>
      <c r="BP6" s="35">
        <f>IF(BP7="",NA(),BP7)</f>
        <v>99.97</v>
      </c>
      <c r="BQ6" s="35">
        <f t="shared" ref="BQ6:BY6" si="8">IF(BQ7="",NA(),BQ7)</f>
        <v>98.18</v>
      </c>
      <c r="BR6" s="35">
        <f t="shared" si="8"/>
        <v>106.42</v>
      </c>
      <c r="BS6" s="35">
        <f t="shared" si="8"/>
        <v>68.819999999999993</v>
      </c>
      <c r="BT6" s="35">
        <f t="shared" si="8"/>
        <v>78.11</v>
      </c>
      <c r="BU6" s="35">
        <f t="shared" si="8"/>
        <v>54.43</v>
      </c>
      <c r="BV6" s="35">
        <f t="shared" si="8"/>
        <v>53.81</v>
      </c>
      <c r="BW6" s="35">
        <f t="shared" si="8"/>
        <v>53.62</v>
      </c>
      <c r="BX6" s="35">
        <f t="shared" si="8"/>
        <v>53.41</v>
      </c>
      <c r="BY6" s="35">
        <f t="shared" si="8"/>
        <v>59.33</v>
      </c>
      <c r="BZ6" s="34" t="str">
        <f>IF(BZ7="","",IF(BZ7="-","【-】","【"&amp;SUBSTITUTE(TEXT(BZ7,"#,##0.00"),"-","△")&amp;"】"))</f>
        <v>【54.93】</v>
      </c>
      <c r="CA6" s="35">
        <f>IF(CA7="",NA(),CA7)</f>
        <v>95.24</v>
      </c>
      <c r="CB6" s="35">
        <f t="shared" ref="CB6:CJ6" si="9">IF(CB7="",NA(),CB7)</f>
        <v>102.31</v>
      </c>
      <c r="CC6" s="35">
        <f t="shared" si="9"/>
        <v>91.84</v>
      </c>
      <c r="CD6" s="35">
        <f t="shared" si="9"/>
        <v>148.97</v>
      </c>
      <c r="CE6" s="35">
        <f t="shared" si="9"/>
        <v>154.22</v>
      </c>
      <c r="CF6" s="35">
        <f t="shared" si="9"/>
        <v>279.8</v>
      </c>
      <c r="CG6" s="35">
        <f t="shared" si="9"/>
        <v>284.64999999999998</v>
      </c>
      <c r="CH6" s="35">
        <f t="shared" si="9"/>
        <v>287.7</v>
      </c>
      <c r="CI6" s="35">
        <f t="shared" si="9"/>
        <v>277.39999999999998</v>
      </c>
      <c r="CJ6" s="35">
        <f t="shared" si="9"/>
        <v>279.67</v>
      </c>
      <c r="CK6" s="34" t="str">
        <f>IF(CK7="","",IF(CK7="-","【-】","【"&amp;SUBSTITUTE(TEXT(CK7,"#,##0.00"),"-","△")&amp;"】"))</f>
        <v>【292.18】</v>
      </c>
      <c r="CL6" s="35">
        <f>IF(CL7="",NA(),CL7)</f>
        <v>55.95</v>
      </c>
      <c r="CM6" s="35">
        <f t="shared" ref="CM6:CU6" si="10">IF(CM7="",NA(),CM7)</f>
        <v>54.84</v>
      </c>
      <c r="CN6" s="35">
        <f t="shared" si="10"/>
        <v>56.45</v>
      </c>
      <c r="CO6" s="35">
        <f t="shared" si="10"/>
        <v>41.51</v>
      </c>
      <c r="CP6" s="35">
        <f t="shared" si="10"/>
        <v>49.05</v>
      </c>
      <c r="CQ6" s="35">
        <f t="shared" si="10"/>
        <v>60.17</v>
      </c>
      <c r="CR6" s="35">
        <f t="shared" si="10"/>
        <v>58.96</v>
      </c>
      <c r="CS6" s="35">
        <f t="shared" si="10"/>
        <v>58.1</v>
      </c>
      <c r="CT6" s="35">
        <f t="shared" si="10"/>
        <v>56.19</v>
      </c>
      <c r="CU6" s="35">
        <f t="shared" si="10"/>
        <v>61.79</v>
      </c>
      <c r="CV6" s="34" t="str">
        <f>IF(CV7="","",IF(CV7="-","【-】","【"&amp;SUBSTITUTE(TEXT(CV7,"#,##0.00"),"-","△")&amp;"】"))</f>
        <v>【56.91】</v>
      </c>
      <c r="CW6" s="35">
        <f>IF(CW7="",NA(),CW7)</f>
        <v>99.7</v>
      </c>
      <c r="CX6" s="35">
        <f t="shared" ref="CX6:DF6" si="11">IF(CX7="",NA(),CX7)</f>
        <v>99.7</v>
      </c>
      <c r="CY6" s="35">
        <f t="shared" si="11"/>
        <v>99.7</v>
      </c>
      <c r="CZ6" s="35">
        <f t="shared" si="11"/>
        <v>90</v>
      </c>
      <c r="DA6" s="35">
        <f t="shared" si="11"/>
        <v>76.16</v>
      </c>
      <c r="DB6" s="35">
        <f t="shared" si="11"/>
        <v>76.680000000000007</v>
      </c>
      <c r="DC6" s="35">
        <f t="shared" si="11"/>
        <v>76.58</v>
      </c>
      <c r="DD6" s="35">
        <f t="shared" si="11"/>
        <v>76.69</v>
      </c>
      <c r="DE6" s="35">
        <f t="shared" si="11"/>
        <v>77.180000000000007</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0.47</v>
      </c>
      <c r="EF6" s="35">
        <f t="shared" si="14"/>
        <v>0.19</v>
      </c>
      <c r="EG6" s="35">
        <f t="shared" si="14"/>
        <v>7.0000000000000007E-2</v>
      </c>
      <c r="EH6" s="35">
        <f t="shared" si="14"/>
        <v>7.0000000000000007E-2</v>
      </c>
      <c r="EI6" s="35">
        <f t="shared" si="14"/>
        <v>0.89</v>
      </c>
      <c r="EJ6" s="35">
        <f t="shared" si="14"/>
        <v>0.98</v>
      </c>
      <c r="EK6" s="35">
        <f t="shared" si="14"/>
        <v>0.76</v>
      </c>
      <c r="EL6" s="35">
        <f t="shared" si="14"/>
        <v>0.8</v>
      </c>
      <c r="EM6" s="35">
        <f t="shared" si="14"/>
        <v>0.56000000000000005</v>
      </c>
      <c r="EN6" s="34" t="str">
        <f>IF(EN7="","",IF(EN7="-","【-】","【"&amp;SUBSTITUTE(TEXT(EN7,"#,##0.00"),"-","△")&amp;"】"))</f>
        <v>【0.72】</v>
      </c>
    </row>
    <row r="7" spans="1:144" s="36" customFormat="1" x14ac:dyDescent="0.15">
      <c r="A7" s="28"/>
      <c r="B7" s="37">
        <v>2017</v>
      </c>
      <c r="C7" s="37">
        <v>434337</v>
      </c>
      <c r="D7" s="37">
        <v>47</v>
      </c>
      <c r="E7" s="37">
        <v>1</v>
      </c>
      <c r="F7" s="37">
        <v>0</v>
      </c>
      <c r="G7" s="37">
        <v>0</v>
      </c>
      <c r="H7" s="37" t="s">
        <v>108</v>
      </c>
      <c r="I7" s="37" t="s">
        <v>109</v>
      </c>
      <c r="J7" s="37" t="s">
        <v>110</v>
      </c>
      <c r="K7" s="37" t="s">
        <v>111</v>
      </c>
      <c r="L7" s="37" t="s">
        <v>112</v>
      </c>
      <c r="M7" s="37" t="s">
        <v>113</v>
      </c>
      <c r="N7" s="38" t="s">
        <v>114</v>
      </c>
      <c r="O7" s="38" t="s">
        <v>115</v>
      </c>
      <c r="P7" s="38">
        <v>99.86</v>
      </c>
      <c r="Q7" s="38">
        <v>2160</v>
      </c>
      <c r="R7" s="38">
        <v>10846</v>
      </c>
      <c r="S7" s="38">
        <v>137.32</v>
      </c>
      <c r="T7" s="38">
        <v>78.98</v>
      </c>
      <c r="U7" s="38">
        <v>10709</v>
      </c>
      <c r="V7" s="38">
        <v>12.65</v>
      </c>
      <c r="W7" s="38">
        <v>846.56</v>
      </c>
      <c r="X7" s="38">
        <v>103.22</v>
      </c>
      <c r="Y7" s="38">
        <v>101.09</v>
      </c>
      <c r="Z7" s="38">
        <v>109.46</v>
      </c>
      <c r="AA7" s="38">
        <v>71.459999999999994</v>
      </c>
      <c r="AB7" s="38">
        <v>87.69</v>
      </c>
      <c r="AC7" s="38">
        <v>75.709999999999994</v>
      </c>
      <c r="AD7" s="38">
        <v>75.09</v>
      </c>
      <c r="AE7" s="38">
        <v>75.34</v>
      </c>
      <c r="AF7" s="38">
        <v>76.650000000000006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411.82</v>
      </c>
      <c r="BF7" s="38">
        <v>441.82</v>
      </c>
      <c r="BG7" s="38">
        <v>429.86</v>
      </c>
      <c r="BH7" s="38">
        <v>719.17</v>
      </c>
      <c r="BI7" s="38">
        <v>640.85</v>
      </c>
      <c r="BJ7" s="38">
        <v>1167.7</v>
      </c>
      <c r="BK7" s="38">
        <v>1228.58</v>
      </c>
      <c r="BL7" s="38">
        <v>1280.18</v>
      </c>
      <c r="BM7" s="38">
        <v>1346.23</v>
      </c>
      <c r="BN7" s="38">
        <v>1068.53</v>
      </c>
      <c r="BO7" s="38">
        <v>1141.75</v>
      </c>
      <c r="BP7" s="38">
        <v>99.97</v>
      </c>
      <c r="BQ7" s="38">
        <v>98.18</v>
      </c>
      <c r="BR7" s="38">
        <v>106.42</v>
      </c>
      <c r="BS7" s="38">
        <v>68.819999999999993</v>
      </c>
      <c r="BT7" s="38">
        <v>78.11</v>
      </c>
      <c r="BU7" s="38">
        <v>54.43</v>
      </c>
      <c r="BV7" s="38">
        <v>53.81</v>
      </c>
      <c r="BW7" s="38">
        <v>53.62</v>
      </c>
      <c r="BX7" s="38">
        <v>53.41</v>
      </c>
      <c r="BY7" s="38">
        <v>59.33</v>
      </c>
      <c r="BZ7" s="38">
        <v>54.93</v>
      </c>
      <c r="CA7" s="38">
        <v>95.24</v>
      </c>
      <c r="CB7" s="38">
        <v>102.31</v>
      </c>
      <c r="CC7" s="38">
        <v>91.84</v>
      </c>
      <c r="CD7" s="38">
        <v>148.97</v>
      </c>
      <c r="CE7" s="38">
        <v>154.22</v>
      </c>
      <c r="CF7" s="38">
        <v>279.8</v>
      </c>
      <c r="CG7" s="38">
        <v>284.64999999999998</v>
      </c>
      <c r="CH7" s="38">
        <v>287.7</v>
      </c>
      <c r="CI7" s="38">
        <v>277.39999999999998</v>
      </c>
      <c r="CJ7" s="38">
        <v>279.67</v>
      </c>
      <c r="CK7" s="38">
        <v>292.18</v>
      </c>
      <c r="CL7" s="38">
        <v>55.95</v>
      </c>
      <c r="CM7" s="38">
        <v>54.84</v>
      </c>
      <c r="CN7" s="38">
        <v>56.45</v>
      </c>
      <c r="CO7" s="38">
        <v>41.51</v>
      </c>
      <c r="CP7" s="38">
        <v>49.05</v>
      </c>
      <c r="CQ7" s="38">
        <v>60.17</v>
      </c>
      <c r="CR7" s="38">
        <v>58.96</v>
      </c>
      <c r="CS7" s="38">
        <v>58.1</v>
      </c>
      <c r="CT7" s="38">
        <v>56.19</v>
      </c>
      <c r="CU7" s="38">
        <v>61.79</v>
      </c>
      <c r="CV7" s="38">
        <v>56.91</v>
      </c>
      <c r="CW7" s="38">
        <v>99.7</v>
      </c>
      <c r="CX7" s="38">
        <v>99.7</v>
      </c>
      <c r="CY7" s="38">
        <v>99.7</v>
      </c>
      <c r="CZ7" s="38">
        <v>90</v>
      </c>
      <c r="DA7" s="38">
        <v>76.16</v>
      </c>
      <c r="DB7" s="38">
        <v>76.680000000000007</v>
      </c>
      <c r="DC7" s="38">
        <v>76.58</v>
      </c>
      <c r="DD7" s="38">
        <v>76.69</v>
      </c>
      <c r="DE7" s="38">
        <v>77.180000000000007</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0.47</v>
      </c>
      <c r="EF7" s="38">
        <v>0.19</v>
      </c>
      <c r="EG7" s="38">
        <v>7.0000000000000007E-2</v>
      </c>
      <c r="EH7" s="38">
        <v>7.0000000000000007E-2</v>
      </c>
      <c r="EI7" s="38">
        <v>0.89</v>
      </c>
      <c r="EJ7" s="38">
        <v>0.98</v>
      </c>
      <c r="EK7" s="38">
        <v>0.76</v>
      </c>
      <c r="EL7" s="38">
        <v>0.8</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2019-02-06T04:06:00Z</cp:lastPrinted>
  <dcterms:created xsi:type="dcterms:W3CDTF">2018-12-03T08:45:59Z</dcterms:created>
  <dcterms:modified xsi:type="dcterms:W3CDTF">2019-02-06T04:16:33Z</dcterms:modified>
  <cp:category/>
</cp:coreProperties>
</file>