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0.0.225\共有\課フォルダ\12環境対策課\水道係\公営企業に係る経営比較分析表（平成２９年度決算）の分析等\27 南阿蘇村\簡易水道\"/>
    </mc:Choice>
  </mc:AlternateContent>
  <workbookProtection workbookAlgorithmName="SHA-512" workbookHashValue="U8m0GJx5AYrp5vjb9ninfiOvt13o7MNDLVKs4aMZjyfMerSoDurqHE71d9GQ+3VzpzBAHy/tO/OVkXms6YW1DQ==" workbookSaltValue="sPeZtw1vvW0Xa4C3R/GzeA==" workbookSpinCount="100000" lockStructure="1"/>
  <bookViews>
    <workbookView xWindow="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<sst xmlns="http://schemas.openxmlformats.org/spreadsheetml/2006/main" count="237" uniqueCount="124">
  <si>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</si>
  <si>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</si>
  <si>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</si>
  <si>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</si>
  <si>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</si>
  <si>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</si>
  <si>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</si>
  <si>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</si>
  <si>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</si>
  <si>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</si>
  <si>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</si>
  <si>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</si>
  <si>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</si>
  <si>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</si>
  <si>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</si>
  <si>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</si>
  <si>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</si>
  <si>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</si>
  <si>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</si>
  <si>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</si>
  <si>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</si>
  <si>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</si>
  <si>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</si>
  <si>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</si>
  <si>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</si>
  <si>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</si>
  <si>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</si>
  <si>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</si>
  <si>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</si>
  <si>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</si>
  <si>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</si>
  <si>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</si>
  <si>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</si>
  <si>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</si>
  <si>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</si>
  <si>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</si>
  <si>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</si>
  <si>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</si>
  <si>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</si>
  <si>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</si>
  <si>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</si>
  <si>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</si>
  <si>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</si>
  <si>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</si>
  <si>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</si>
  <si>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</si>
  <si>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</si>
  <si>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</si>
  <si>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</si>
  <si>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</si>
  <si>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</si>
  <si>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</si>
  <si>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</si>
  <si>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</si>
  <si>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</si>
  <si>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</si>
  <si>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</si>
  <si>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</si>
  <si>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</si>
  <si>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</si>
  <si>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</si>
  <si>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</si>
  <si>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</si>
  <si>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</si>
  <si>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</si>
  <si>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</si>
  <si>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</si>
  <si>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</si>
  <si>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</si>
  <si>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</si>
  <si>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</si>
  <si>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</si>
  <si>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</si>
  <si>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</si>
  <si>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</si>
  <si>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</si>
  <si>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</si>
  <si>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</si>
  <si>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</si>
  <si>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</si>
  <si>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</si>
  <si>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</si>
  <si>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</si>
  <si>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</si>
  <si>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</si>
  <si>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</si>
  <si>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</si>
  <si>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</si>
  <si>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</si>
  <si>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</si>
  <si>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</si>
  <si>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</si>
  <si>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</si>
  <si>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</si>
  <si>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</si>
  <si>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</si>
  <si>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</si>
  <si>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</si>
  <si>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</si>
  <si>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</si>
  <si>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</si>
  <si>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</si>
  <si>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</si>
  <si>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</si>
  <si>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</si>
  <si>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</si>
  <si>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</si>
  <si>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</si>
  <si>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南阿蘇村</t>
  </si>
  <si>
    <t>法非適用</t>
  </si>
  <si>
    <t>水道事業</t>
  </si>
  <si>
    <t>簡易水道事業</t>
  </si>
  <si>
    <t>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</si>
  <si>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</si>
  <si>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</si>
  <si>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</si>
  <si>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</si>
  <si>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</si>
  <si>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</si>
  <si>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</si>
  <si>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</si>
  <si>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平成30年度中に熊本地震で被災した施設復旧を計画してたが、道路災・河川災の進捗に応じた工程となり平成31年度にて復旧完了を計画している。
　復旧の状況と併せて老朽施設の更新計画を行う。
経営戦略については、平成32年度までの策定を目指す。</t>
    <rPh sb="23" eb="25">
      <t>ケイカク</t>
    </rPh>
    <rPh sb="30" eb="32">
      <t>ドウロ</t>
    </rPh>
    <rPh sb="32" eb="33">
      <t>サイ</t>
    </rPh>
    <rPh sb="34" eb="36">
      <t>カセン</t>
    </rPh>
    <rPh sb="36" eb="37">
      <t>サイ</t>
    </rPh>
    <rPh sb="38" eb="40">
      <t>シンチョク</t>
    </rPh>
    <rPh sb="41" eb="42">
      <t>オウ</t>
    </rPh>
    <rPh sb="44" eb="46">
      <t>コウテイ</t>
    </rPh>
    <rPh sb="49" eb="51">
      <t>ヘイセイ</t>
    </rPh>
    <rPh sb="53" eb="55">
      <t>ネンド</t>
    </rPh>
    <rPh sb="57" eb="59">
      <t>フッキュウ</t>
    </rPh>
    <rPh sb="59" eb="61">
      <t>カンリョウ</t>
    </rPh>
    <rPh sb="62" eb="64">
      <t>ケイカク</t>
    </rPh>
    <phoneticPr fontId="4"/>
  </si>
  <si>
    <t>　主に料金回収率及び施設利用率の低下について低下した理由としては、熊本地震にて大規模断水が発生し、応急復旧期間にかけて料金を徴収しなかった時期があったためである。更には、長期非難を受け村外の「仮設住宅」並びに「みなし仮設」へ移転した住民も多く、且つ已む無く公費解体又は自主解体にて居住地を失った住民も同様に数多く発生したため低下してる状況である。
　Ｈ29年度は一部回復状況であるが理由としては29.10.31付にて長期避難が解除され村内へ戻る住民も一部増加し併せてたことによる。</t>
    <rPh sb="1" eb="2">
      <t>オモ</t>
    </rPh>
    <rPh sb="3" eb="5">
      <t>リョウキン</t>
    </rPh>
    <rPh sb="5" eb="7">
      <t>カイシュウ</t>
    </rPh>
    <rPh sb="7" eb="8">
      <t>リツ</t>
    </rPh>
    <rPh sb="8" eb="9">
      <t>オヨ</t>
    </rPh>
    <rPh sb="10" eb="12">
      <t>シセツ</t>
    </rPh>
    <rPh sb="12" eb="15">
      <t>リヨウリツ</t>
    </rPh>
    <rPh sb="16" eb="18">
      <t>テイカ</t>
    </rPh>
    <rPh sb="22" eb="24">
      <t>テイカ</t>
    </rPh>
    <rPh sb="26" eb="28">
      <t>リユウ</t>
    </rPh>
    <rPh sb="33" eb="35">
      <t>クマモト</t>
    </rPh>
    <rPh sb="81" eb="82">
      <t>サラ</t>
    </rPh>
    <rPh sb="85" eb="87">
      <t>チョウキ</t>
    </rPh>
    <rPh sb="87" eb="89">
      <t>ヒナン</t>
    </rPh>
    <rPh sb="90" eb="91">
      <t>ウ</t>
    </rPh>
    <rPh sb="92" eb="94">
      <t>ソンガイ</t>
    </rPh>
    <rPh sb="96" eb="98">
      <t>カセツ</t>
    </rPh>
    <rPh sb="98" eb="100">
      <t>ジュウタク</t>
    </rPh>
    <rPh sb="101" eb="102">
      <t>ナラ</t>
    </rPh>
    <rPh sb="108" eb="110">
      <t>カセツ</t>
    </rPh>
    <rPh sb="112" eb="114">
      <t>イテン</t>
    </rPh>
    <rPh sb="116" eb="118">
      <t>ジュウミン</t>
    </rPh>
    <rPh sb="119" eb="120">
      <t>オオ</t>
    </rPh>
    <rPh sb="122" eb="123">
      <t>カ</t>
    </rPh>
    <rPh sb="124" eb="125">
      <t>ヤ</t>
    </rPh>
    <rPh sb="126" eb="127">
      <t>ナ</t>
    </rPh>
    <rPh sb="128" eb="130">
      <t>コウヒ</t>
    </rPh>
    <rPh sb="130" eb="132">
      <t>カイタイ</t>
    </rPh>
    <rPh sb="132" eb="133">
      <t>マタ</t>
    </rPh>
    <rPh sb="134" eb="136">
      <t>ジシュ</t>
    </rPh>
    <rPh sb="136" eb="138">
      <t>カイタイ</t>
    </rPh>
    <rPh sb="140" eb="143">
      <t>キョジュウチ</t>
    </rPh>
    <rPh sb="144" eb="145">
      <t>ウシナ</t>
    </rPh>
    <rPh sb="147" eb="149">
      <t>ジュウミン</t>
    </rPh>
    <rPh sb="150" eb="152">
      <t>ドウヨウ</t>
    </rPh>
    <rPh sb="153" eb="155">
      <t>カズオオ</t>
    </rPh>
    <rPh sb="156" eb="158">
      <t>ハッセイ</t>
    </rPh>
    <rPh sb="162" eb="164">
      <t>テイカ</t>
    </rPh>
    <rPh sb="167" eb="169">
      <t>ジョウキョウ</t>
    </rPh>
    <rPh sb="178" eb="180">
      <t>ネンド</t>
    </rPh>
    <rPh sb="181" eb="183">
      <t>イチブ</t>
    </rPh>
    <rPh sb="183" eb="185">
      <t>カイフク</t>
    </rPh>
    <rPh sb="185" eb="187">
      <t>ジョウキョウ</t>
    </rPh>
    <rPh sb="191" eb="193">
      <t>リユウ</t>
    </rPh>
    <rPh sb="205" eb="206">
      <t>ツ</t>
    </rPh>
    <rPh sb="208" eb="210">
      <t>チョウキ</t>
    </rPh>
    <rPh sb="210" eb="212">
      <t>ヒナン</t>
    </rPh>
    <rPh sb="213" eb="215">
      <t>カイジョ</t>
    </rPh>
    <rPh sb="217" eb="219">
      <t>ソンナイ</t>
    </rPh>
    <rPh sb="220" eb="221">
      <t>モド</t>
    </rPh>
    <rPh sb="222" eb="224">
      <t>ジュウミン</t>
    </rPh>
    <rPh sb="225" eb="227">
      <t>イチブ</t>
    </rPh>
    <rPh sb="227" eb="229">
      <t>ゾウカ</t>
    </rPh>
    <rPh sb="230" eb="231">
      <t>アワ</t>
    </rPh>
    <phoneticPr fontId="4"/>
  </si>
  <si>
    <t>　既に耐用年数を超過した施設が見受けられるため、平成30年度にてアセットマネジメントを発注しており管内資産状況を把握し翌年度以降、施設影響等を含め計画的な更新を検討する。</t>
    <rPh sb="8" eb="10">
      <t>チョウカ</t>
    </rPh>
    <rPh sb="15" eb="17">
      <t>ミウ</t>
    </rPh>
    <rPh sb="24" eb="26">
      <t>ヘイセイ</t>
    </rPh>
    <rPh sb="28" eb="30">
      <t>ネンド</t>
    </rPh>
    <rPh sb="43" eb="45">
      <t>ハッチュウ</t>
    </rPh>
    <rPh sb="49" eb="51">
      <t>カンナイ</t>
    </rPh>
    <rPh sb="51" eb="53">
      <t>シサン</t>
    </rPh>
    <rPh sb="53" eb="55">
      <t>ジョウキョウ</t>
    </rPh>
    <rPh sb="56" eb="58">
      <t>ハアク</t>
    </rPh>
    <rPh sb="59" eb="61">
      <t>ヨクネン</t>
    </rPh>
    <rPh sb="61" eb="62">
      <t>ド</t>
    </rPh>
    <rPh sb="62" eb="64">
      <t>イコウ</t>
    </rPh>
    <rPh sb="65" eb="67">
      <t>シセツ</t>
    </rPh>
    <rPh sb="71" eb="72">
      <t>フク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</si>
</sst>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formatCode="#,##0.00;&quot;△&quot;#,##0.00">
                  <c:v>0</c:v>
                </c:pt>
                <c:pt idx="1">
                  <c:v>0.47</c:v>
                </c:pt>
                <c:pt idx="2">
                  <c:v>0.19</c:v>
                </c:pt>
                <c:pt idx="3">
                  <c:v>7.0000000000000007E-2</c:v>
                </c:pt>
                <c:pt idx="4">
                  <c:v>7.0000000000000007E-2</c:v>
                </c:pt>
              </c:numCache>
            </c:numRef>
          </c:val>
          <c:extLst>
            <c:ext xmlns:c16="http://schemas.microsoft.com/office/drawing/2014/chart" uri="{C3380CC4-5D6E-409C-BE32-E72D297353CC}">
              <c16:uniqueId val="{00000000-E698-4E78-8019-0E599B38484F}"/>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0.89</c:v>
                </c:pt>
                <c:pt idx="1">
                  <c:v>0.98</c:v>
                </c:pt>
                <c:pt idx="2">
                  <c:v>0.76</c:v>
                </c:pt>
                <c:pt idx="3">
                  <c:v>0.8</c:v>
                </c:pt>
                <c:pt idx="4">
                  <c:v>0.56000000000000005</c:v>
                </c:pt>
              </c:numCache>
            </c:numRef>
          </c:val>
          <c:smooth val="0"/>
          <c:extLst>
            <c:ext xmlns:c16="http://schemas.microsoft.com/office/drawing/2014/chart" uri="{C3380CC4-5D6E-409C-BE32-E72D297353CC}">
              <c16:uniqueId val="{00000001-E698-4E78-8019-0E599B38484F}"/>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ge"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103.22</c:v>
                </c:pt>
                <c:pt idx="1">
                  <c:v>101.09</c:v>
                </c:pt>
                <c:pt idx="2">
                  <c:v>109.46</c:v>
                </c:pt>
                <c:pt idx="3">
                  <c:v>71.459999999999994</c:v>
                </c:pt>
                <c:pt idx="4">
                  <c:v>87.69</c:v>
                </c:pt>
              </c:numCache>
            </c:numRef>
          </c:val>
          <c:extLst>
            <c:ext xmlns:c16="http://schemas.microsoft.com/office/drawing/2014/chart" uri="{C3380CC4-5D6E-409C-BE32-E72D297353CC}">
              <c16:uniqueId val="{00000000-36BB-4EF6-8FAD-D0E9F8524F5D}"/>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75.709999999999994</c:v>
                </c:pt>
                <c:pt idx="1">
                  <c:v>75.09</c:v>
                </c:pt>
                <c:pt idx="2">
                  <c:v>75.34</c:v>
                </c:pt>
                <c:pt idx="3">
                  <c:v>76.650000000000006</c:v>
                </c:pt>
                <c:pt idx="4">
                  <c:v>74.03</c:v>
                </c:pt>
              </c:numCache>
            </c:numRef>
          </c:val>
          <c:smooth val="0"/>
          <c:extLst>
            <c:ext xmlns:c16="http://schemas.microsoft.com/office/drawing/2014/chart" uri="{C3380CC4-5D6E-409C-BE32-E72D297353CC}">
              <c16:uniqueId val="{00000001-36BB-4EF6-8FAD-D0E9F8524F5D}"/>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ge"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97B-4B2C-8489-6D3C76594928}"/>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97B-4B2C-8489-6D3C76594928}"/>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ge"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9BB-4CF8-81B4-C5000453709A}"/>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9BB-4CF8-81B4-C5000453709A}"/>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ge"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7E0-48D9-B763-9D846C62808D}"/>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7E0-48D9-B763-9D846C62808D}"/>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ge"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2C3-4E78-8FC1-298AF6064164}"/>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2C3-4E78-8FC1-298AF6064164}"/>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ge"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411.82</c:v>
                </c:pt>
                <c:pt idx="1">
                  <c:v>441.82</c:v>
                </c:pt>
                <c:pt idx="2">
                  <c:v>429.86</c:v>
                </c:pt>
                <c:pt idx="3">
                  <c:v>719.17</c:v>
                </c:pt>
                <c:pt idx="4">
                  <c:v>640.85</c:v>
                </c:pt>
              </c:numCache>
            </c:numRef>
          </c:val>
          <c:extLst>
            <c:ext xmlns:c16="http://schemas.microsoft.com/office/drawing/2014/chart" uri="{C3380CC4-5D6E-409C-BE32-E72D297353CC}">
              <c16:uniqueId val="{00000000-E42F-4436-B49F-41403C46C38C}"/>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1167.7</c:v>
                </c:pt>
                <c:pt idx="1">
                  <c:v>1228.58</c:v>
                </c:pt>
                <c:pt idx="2">
                  <c:v>1280.18</c:v>
                </c:pt>
                <c:pt idx="3">
                  <c:v>1346.23</c:v>
                </c:pt>
                <c:pt idx="4">
                  <c:v>1068.53</c:v>
                </c:pt>
              </c:numCache>
            </c:numRef>
          </c:val>
          <c:smooth val="0"/>
          <c:extLst>
            <c:ext xmlns:c16="http://schemas.microsoft.com/office/drawing/2014/chart" uri="{C3380CC4-5D6E-409C-BE32-E72D297353CC}">
              <c16:uniqueId val="{00000001-E42F-4436-B49F-41403C46C38C}"/>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ge"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99.97</c:v>
                </c:pt>
                <c:pt idx="1">
                  <c:v>98.18</c:v>
                </c:pt>
                <c:pt idx="2">
                  <c:v>106.42</c:v>
                </c:pt>
                <c:pt idx="3">
                  <c:v>68.819999999999993</c:v>
                </c:pt>
                <c:pt idx="4">
                  <c:v>78.11</c:v>
                </c:pt>
              </c:numCache>
            </c:numRef>
          </c:val>
          <c:extLst>
            <c:ext xmlns:c16="http://schemas.microsoft.com/office/drawing/2014/chart" uri="{C3380CC4-5D6E-409C-BE32-E72D297353CC}">
              <c16:uniqueId val="{00000000-6B42-4047-9B1C-81C2B2C2CE92}"/>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54.43</c:v>
                </c:pt>
                <c:pt idx="1">
                  <c:v>53.81</c:v>
                </c:pt>
                <c:pt idx="2">
                  <c:v>53.62</c:v>
                </c:pt>
                <c:pt idx="3">
                  <c:v>53.41</c:v>
                </c:pt>
                <c:pt idx="4">
                  <c:v>59.33</c:v>
                </c:pt>
              </c:numCache>
            </c:numRef>
          </c:val>
          <c:smooth val="0"/>
          <c:extLst>
            <c:ext xmlns:c16="http://schemas.microsoft.com/office/drawing/2014/chart" uri="{C3380CC4-5D6E-409C-BE32-E72D297353CC}">
              <c16:uniqueId val="{00000001-6B42-4047-9B1C-81C2B2C2CE92}"/>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ge"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95.24</c:v>
                </c:pt>
                <c:pt idx="1">
                  <c:v>102.31</c:v>
                </c:pt>
                <c:pt idx="2">
                  <c:v>91.84</c:v>
                </c:pt>
                <c:pt idx="3">
                  <c:v>148.97</c:v>
                </c:pt>
                <c:pt idx="4">
                  <c:v>154.22</c:v>
                </c:pt>
              </c:numCache>
            </c:numRef>
          </c:val>
          <c:extLst>
            <c:ext xmlns:c16="http://schemas.microsoft.com/office/drawing/2014/chart" uri="{C3380CC4-5D6E-409C-BE32-E72D297353CC}">
              <c16:uniqueId val="{00000000-C5F7-4E91-B0D7-64A2D6D7F1E8}"/>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279.8</c:v>
                </c:pt>
                <c:pt idx="1">
                  <c:v>284.64999999999998</c:v>
                </c:pt>
                <c:pt idx="2">
                  <c:v>287.7</c:v>
                </c:pt>
                <c:pt idx="3">
                  <c:v>277.39999999999998</c:v>
                </c:pt>
                <c:pt idx="4">
                  <c:v>279.67</c:v>
                </c:pt>
              </c:numCache>
            </c:numRef>
          </c:val>
          <c:smooth val="0"/>
          <c:extLst>
            <c:ext xmlns:c16="http://schemas.microsoft.com/office/drawing/2014/chart" uri="{C3380CC4-5D6E-409C-BE32-E72D297353CC}">
              <c16:uniqueId val="{00000001-C5F7-4E91-B0D7-64A2D6D7F1E8}"/>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ge"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55.95</c:v>
                </c:pt>
                <c:pt idx="1">
                  <c:v>54.84</c:v>
                </c:pt>
                <c:pt idx="2">
                  <c:v>56.45</c:v>
                </c:pt>
                <c:pt idx="3">
                  <c:v>41.51</c:v>
                </c:pt>
                <c:pt idx="4">
                  <c:v>49.05</c:v>
                </c:pt>
              </c:numCache>
            </c:numRef>
          </c:val>
          <c:extLst>
            <c:ext xmlns:c16="http://schemas.microsoft.com/office/drawing/2014/chart" uri="{C3380CC4-5D6E-409C-BE32-E72D297353CC}">
              <c16:uniqueId val="{00000000-1DBC-425E-9A1A-70D5B2736715}"/>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60.17</c:v>
                </c:pt>
                <c:pt idx="1">
                  <c:v>58.96</c:v>
                </c:pt>
                <c:pt idx="2">
                  <c:v>58.1</c:v>
                </c:pt>
                <c:pt idx="3">
                  <c:v>56.19</c:v>
                </c:pt>
                <c:pt idx="4">
                  <c:v>61.79</c:v>
                </c:pt>
              </c:numCache>
            </c:numRef>
          </c:val>
          <c:smooth val="0"/>
          <c:extLst>
            <c:ext xmlns:c16="http://schemas.microsoft.com/office/drawing/2014/chart" uri="{C3380CC4-5D6E-409C-BE32-E72D297353CC}">
              <c16:uniqueId val="{00000001-1DBC-425E-9A1A-70D5B2736715}"/>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ge"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99.7</c:v>
                </c:pt>
                <c:pt idx="1">
                  <c:v>99.7</c:v>
                </c:pt>
                <c:pt idx="2">
                  <c:v>99.7</c:v>
                </c:pt>
                <c:pt idx="3">
                  <c:v>90</c:v>
                </c:pt>
                <c:pt idx="4">
                  <c:v>76.16</c:v>
                </c:pt>
              </c:numCache>
            </c:numRef>
          </c:val>
          <c:extLst>
            <c:ext xmlns:c16="http://schemas.microsoft.com/office/drawing/2014/chart" uri="{C3380CC4-5D6E-409C-BE32-E72D297353CC}">
              <c16:uniqueId val="{00000000-E898-48CC-B420-B9BC76D3C345}"/>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76.680000000000007</c:v>
                </c:pt>
                <c:pt idx="1">
                  <c:v>76.58</c:v>
                </c:pt>
                <c:pt idx="2">
                  <c:v>76.69</c:v>
                </c:pt>
                <c:pt idx="3">
                  <c:v>77.180000000000007</c:v>
                </c:pt>
                <c:pt idx="4">
                  <c:v>74.98</c:v>
                </c:pt>
              </c:numCache>
            </c:numRef>
          </c:val>
          <c:smooth val="0"/>
          <c:extLst>
            <c:ext xmlns:c16="http://schemas.microsoft.com/office/drawing/2014/chart" uri="{C3380CC4-5D6E-409C-BE32-E72D297353CC}">
              <c16:uniqueId val="{00000001-E898-48CC-B420-B9BC76D3C345}"/>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ge"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E1" zoomScaleNormal="10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熊本県　南阿蘇村</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2"/>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水道事業</v>
      </c>
      <c r="J8" s="72"/>
      <c r="K8" s="72"/>
      <c r="L8" s="72"/>
      <c r="M8" s="72"/>
      <c r="N8" s="72"/>
      <c r="O8" s="72"/>
      <c r="P8" s="72" t="str">
        <f>データ!$K$6</f>
        <v>簡易水道事業</v>
      </c>
      <c r="Q8" s="72"/>
      <c r="R8" s="72"/>
      <c r="S8" s="72"/>
      <c r="T8" s="72"/>
      <c r="U8" s="72"/>
      <c r="V8" s="72"/>
      <c r="W8" s="72" t="str">
        <f>データ!$L$6</f>
        <v>D1</v>
      </c>
      <c r="X8" s="72"/>
      <c r="Y8" s="72"/>
      <c r="Z8" s="72"/>
      <c r="AA8" s="72"/>
      <c r="AB8" s="72"/>
      <c r="AC8" s="72"/>
      <c r="AD8" s="72" t="str">
        <f>データ!$M$6</f>
        <v>非設置</v>
      </c>
      <c r="AE8" s="72"/>
      <c r="AF8" s="72"/>
      <c r="AG8" s="72"/>
      <c r="AH8" s="72"/>
      <c r="AI8" s="72"/>
      <c r="AJ8" s="72"/>
      <c r="AK8" s="2"/>
      <c r="AL8" s="66">
        <f>データ!$R$6</f>
        <v>10846</v>
      </c>
      <c r="AM8" s="66"/>
      <c r="AN8" s="66"/>
      <c r="AO8" s="66"/>
      <c r="AP8" s="66"/>
      <c r="AQ8" s="66"/>
      <c r="AR8" s="66"/>
      <c r="AS8" s="66"/>
      <c r="AT8" s="65">
        <f>データ!$S$6</f>
        <v>137.32</v>
      </c>
      <c r="AU8" s="65"/>
      <c r="AV8" s="65"/>
      <c r="AW8" s="65"/>
      <c r="AX8" s="65"/>
      <c r="AY8" s="65"/>
      <c r="AZ8" s="65"/>
      <c r="BA8" s="65"/>
      <c r="BB8" s="65">
        <f>データ!$T$6</f>
        <v>78.98</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2"/>
      <c r="AE9" s="2"/>
      <c r="AF9" s="2"/>
      <c r="AG9" s="2"/>
      <c r="AH9" s="3"/>
      <c r="AI9" s="2"/>
      <c r="AJ9" s="2"/>
      <c r="AK9" s="2"/>
      <c r="AL9" s="71" t="s">
        <v>16</v>
      </c>
      <c r="AM9" s="71"/>
      <c r="AN9" s="71"/>
      <c r="AO9" s="71"/>
      <c r="AP9" s="71"/>
      <c r="AQ9" s="71"/>
      <c r="AR9" s="71"/>
      <c r="AS9" s="71"/>
      <c r="AT9" s="71" t="s">
        <v>17</v>
      </c>
      <c r="AU9" s="71"/>
      <c r="AV9" s="71"/>
      <c r="AW9" s="71"/>
      <c r="AX9" s="71"/>
      <c r="AY9" s="71"/>
      <c r="AZ9" s="71"/>
      <c r="BA9" s="71"/>
      <c r="BB9" s="71" t="s">
        <v>18</v>
      </c>
      <c r="BC9" s="71"/>
      <c r="BD9" s="71"/>
      <c r="BE9" s="71"/>
      <c r="BF9" s="71"/>
      <c r="BG9" s="71"/>
      <c r="BH9" s="71"/>
      <c r="BI9" s="71"/>
      <c r="BJ9" s="3"/>
      <c r="BK9" s="3"/>
      <c r="BL9" s="63" t="s">
        <v>19</v>
      </c>
      <c r="BM9" s="64"/>
      <c r="BN9" s="10" t="s">
        <v>20</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99.86</v>
      </c>
      <c r="Q10" s="65"/>
      <c r="R10" s="65"/>
      <c r="S10" s="65"/>
      <c r="T10" s="65"/>
      <c r="U10" s="65"/>
      <c r="V10" s="65"/>
      <c r="W10" s="66">
        <f>データ!$Q$6</f>
        <v>2160</v>
      </c>
      <c r="X10" s="66"/>
      <c r="Y10" s="66"/>
      <c r="Z10" s="66"/>
      <c r="AA10" s="66"/>
      <c r="AB10" s="66"/>
      <c r="AC10" s="66"/>
      <c r="AD10" s="2"/>
      <c r="AE10" s="2"/>
      <c r="AF10" s="2"/>
      <c r="AG10" s="2"/>
      <c r="AH10" s="2"/>
      <c r="AI10" s="2"/>
      <c r="AJ10" s="2"/>
      <c r="AK10" s="2"/>
      <c r="AL10" s="66">
        <f>データ!$U$6</f>
        <v>10709</v>
      </c>
      <c r="AM10" s="66"/>
      <c r="AN10" s="66"/>
      <c r="AO10" s="66"/>
      <c r="AP10" s="66"/>
      <c r="AQ10" s="66"/>
      <c r="AR10" s="66"/>
      <c r="AS10" s="66"/>
      <c r="AT10" s="65">
        <f>データ!$V$6</f>
        <v>12.65</v>
      </c>
      <c r="AU10" s="65"/>
      <c r="AV10" s="65"/>
      <c r="AW10" s="65"/>
      <c r="AX10" s="65"/>
      <c r="AY10" s="65"/>
      <c r="AZ10" s="65"/>
      <c r="BA10" s="65"/>
      <c r="BB10" s="65">
        <f>データ!$W$6</f>
        <v>846.56</v>
      </c>
      <c r="BC10" s="65"/>
      <c r="BD10" s="65"/>
      <c r="BE10" s="65"/>
      <c r="BF10" s="65"/>
      <c r="BG10" s="65"/>
      <c r="BH10" s="65"/>
      <c r="BI10" s="65"/>
      <c r="BJ10" s="2"/>
      <c r="BK10" s="2"/>
      <c r="BL10" s="67" t="s">
        <v>21</v>
      </c>
      <c r="BM10" s="68"/>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23</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24</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25</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122</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54" t="s">
        <v>26</v>
      </c>
      <c r="D34" s="54"/>
      <c r="E34" s="54"/>
      <c r="F34" s="54"/>
      <c r="G34" s="54"/>
      <c r="H34" s="54"/>
      <c r="I34" s="54"/>
      <c r="J34" s="54"/>
      <c r="K34" s="54"/>
      <c r="L34" s="54"/>
      <c r="M34" s="54"/>
      <c r="N34" s="54"/>
      <c r="O34" s="54"/>
      <c r="P34" s="54"/>
      <c r="Q34" s="19"/>
      <c r="R34" s="54" t="s">
        <v>27</v>
      </c>
      <c r="S34" s="54"/>
      <c r="T34" s="54"/>
      <c r="U34" s="54"/>
      <c r="V34" s="54"/>
      <c r="W34" s="54"/>
      <c r="X34" s="54"/>
      <c r="Y34" s="54"/>
      <c r="Z34" s="54"/>
      <c r="AA34" s="54"/>
      <c r="AB34" s="54"/>
      <c r="AC34" s="54"/>
      <c r="AD34" s="54"/>
      <c r="AE34" s="54"/>
      <c r="AF34" s="19"/>
      <c r="AG34" s="54" t="s">
        <v>28</v>
      </c>
      <c r="AH34" s="54"/>
      <c r="AI34" s="54"/>
      <c r="AJ34" s="54"/>
      <c r="AK34" s="54"/>
      <c r="AL34" s="54"/>
      <c r="AM34" s="54"/>
      <c r="AN34" s="54"/>
      <c r="AO34" s="54"/>
      <c r="AP34" s="54"/>
      <c r="AQ34" s="54"/>
      <c r="AR34" s="54"/>
      <c r="AS34" s="54"/>
      <c r="AT34" s="54"/>
      <c r="AU34" s="19"/>
      <c r="AV34" s="54" t="s">
        <v>29</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30</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123</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31</v>
      </c>
      <c r="D56" s="54"/>
      <c r="E56" s="54"/>
      <c r="F56" s="54"/>
      <c r="G56" s="54"/>
      <c r="H56" s="54"/>
      <c r="I56" s="54"/>
      <c r="J56" s="54"/>
      <c r="K56" s="54"/>
      <c r="L56" s="54"/>
      <c r="M56" s="54"/>
      <c r="N56" s="54"/>
      <c r="O56" s="54"/>
      <c r="P56" s="54"/>
      <c r="Q56" s="19"/>
      <c r="R56" s="54" t="s">
        <v>32</v>
      </c>
      <c r="S56" s="54"/>
      <c r="T56" s="54"/>
      <c r="U56" s="54"/>
      <c r="V56" s="54"/>
      <c r="W56" s="54"/>
      <c r="X56" s="54"/>
      <c r="Y56" s="54"/>
      <c r="Z56" s="54"/>
      <c r="AA56" s="54"/>
      <c r="AB56" s="54"/>
      <c r="AC56" s="54"/>
      <c r="AD56" s="54"/>
      <c r="AE56" s="54"/>
      <c r="AF56" s="19"/>
      <c r="AG56" s="54" t="s">
        <v>33</v>
      </c>
      <c r="AH56" s="54"/>
      <c r="AI56" s="54"/>
      <c r="AJ56" s="54"/>
      <c r="AK56" s="54"/>
      <c r="AL56" s="54"/>
      <c r="AM56" s="54"/>
      <c r="AN56" s="54"/>
      <c r="AO56" s="54"/>
      <c r="AP56" s="54"/>
      <c r="AQ56" s="54"/>
      <c r="AR56" s="54"/>
      <c r="AS56" s="54"/>
      <c r="AT56" s="54"/>
      <c r="AU56" s="19"/>
      <c r="AV56" s="54" t="s">
        <v>34</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35</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36</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121</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37</v>
      </c>
      <c r="D79" s="54"/>
      <c r="E79" s="54"/>
      <c r="F79" s="54"/>
      <c r="G79" s="54"/>
      <c r="H79" s="54"/>
      <c r="I79" s="54"/>
      <c r="J79" s="54"/>
      <c r="K79" s="54"/>
      <c r="L79" s="54"/>
      <c r="M79" s="54"/>
      <c r="N79" s="54"/>
      <c r="O79" s="54"/>
      <c r="P79" s="54"/>
      <c r="Q79" s="54"/>
      <c r="R79" s="54"/>
      <c r="S79" s="54"/>
      <c r="T79" s="54"/>
      <c r="U79" s="19"/>
      <c r="V79" s="19"/>
      <c r="W79" s="54" t="s">
        <v>38</v>
      </c>
      <c r="X79" s="54"/>
      <c r="Y79" s="54"/>
      <c r="Z79" s="54"/>
      <c r="AA79" s="54"/>
      <c r="AB79" s="54"/>
      <c r="AC79" s="54"/>
      <c r="AD79" s="54"/>
      <c r="AE79" s="54"/>
      <c r="AF79" s="54"/>
      <c r="AG79" s="54"/>
      <c r="AH79" s="54"/>
      <c r="AI79" s="54"/>
      <c r="AJ79" s="54"/>
      <c r="AK79" s="54"/>
      <c r="AL79" s="54"/>
      <c r="AM79" s="54"/>
      <c r="AN79" s="54"/>
      <c r="AO79" s="19"/>
      <c r="AP79" s="19"/>
      <c r="AQ79" s="54" t="s">
        <v>39</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【75.76】</v>
      </c>
      <c r="F85" s="26" t="s">
        <v>53</v>
      </c>
      <c r="G85" s="26" t="s">
        <v>53</v>
      </c>
      <c r="H85" s="26" t="str">
        <f>データ!BO6</f>
        <v>【1,141.75】</v>
      </c>
      <c r="I85" s="26" t="str">
        <f>データ!BZ6</f>
        <v>【54.93】</v>
      </c>
      <c r="J85" s="26" t="str">
        <f>データ!CK6</f>
        <v>【292.18】</v>
      </c>
      <c r="K85" s="26" t="str">
        <f>データ!CV6</f>
        <v>【56.91】</v>
      </c>
      <c r="L85" s="26" t="str">
        <f>データ!DG6</f>
        <v>【74.25】</v>
      </c>
      <c r="M85" s="26" t="s">
        <v>54</v>
      </c>
      <c r="N85" s="26" t="s">
        <v>53</v>
      </c>
      <c r="O85" s="26" t="str">
        <f>データ!EN6</f>
        <v>【0.72】</v>
      </c>
    </row>
  </sheetData>
  <sheetProtection algorithmName="SHA-512" hashValue="e+WxbGWe/hHiFT6oBI0xJNA0ieE/tUZBNjmuaDOy613dQWDbUXv4/FpbfN68V9rNbi9gDJ9lKl6iF6FVh7wX/A==" saltValue="y4tMly6CAQ8lRjbf/21S1Q=="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55</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56</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57</v>
      </c>
      <c r="B3" s="29" t="s">
        <v>58</v>
      </c>
      <c r="C3" s="29" t="s">
        <v>59</v>
      </c>
      <c r="D3" s="29" t="s">
        <v>60</v>
      </c>
      <c r="E3" s="29" t="s">
        <v>61</v>
      </c>
      <c r="F3" s="29" t="s">
        <v>62</v>
      </c>
      <c r="G3" s="29" t="s">
        <v>63</v>
      </c>
      <c r="H3" s="76" t="s">
        <v>64</v>
      </c>
      <c r="I3" s="77"/>
      <c r="J3" s="77"/>
      <c r="K3" s="77"/>
      <c r="L3" s="77"/>
      <c r="M3" s="77"/>
      <c r="N3" s="77"/>
      <c r="O3" s="77"/>
      <c r="P3" s="77"/>
      <c r="Q3" s="77"/>
      <c r="R3" s="77"/>
      <c r="S3" s="77"/>
      <c r="T3" s="77"/>
      <c r="U3" s="77"/>
      <c r="V3" s="77"/>
      <c r="W3" s="78"/>
      <c r="X3" s="82" t="s">
        <v>65</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66</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8" t="s">
        <v>67</v>
      </c>
      <c r="B4" s="30"/>
      <c r="C4" s="30"/>
      <c r="D4" s="30"/>
      <c r="E4" s="30"/>
      <c r="F4" s="30"/>
      <c r="G4" s="30"/>
      <c r="H4" s="79"/>
      <c r="I4" s="80"/>
      <c r="J4" s="80"/>
      <c r="K4" s="80"/>
      <c r="L4" s="80"/>
      <c r="M4" s="80"/>
      <c r="N4" s="80"/>
      <c r="O4" s="80"/>
      <c r="P4" s="80"/>
      <c r="Q4" s="80"/>
      <c r="R4" s="80"/>
      <c r="S4" s="80"/>
      <c r="T4" s="80"/>
      <c r="U4" s="80"/>
      <c r="V4" s="80"/>
      <c r="W4" s="81"/>
      <c r="X4" s="75" t="s">
        <v>68</v>
      </c>
      <c r="Y4" s="75"/>
      <c r="Z4" s="75"/>
      <c r="AA4" s="75"/>
      <c r="AB4" s="75"/>
      <c r="AC4" s="75"/>
      <c r="AD4" s="75"/>
      <c r="AE4" s="75"/>
      <c r="AF4" s="75"/>
      <c r="AG4" s="75"/>
      <c r="AH4" s="75"/>
      <c r="AI4" s="75" t="s">
        <v>69</v>
      </c>
      <c r="AJ4" s="75"/>
      <c r="AK4" s="75"/>
      <c r="AL4" s="75"/>
      <c r="AM4" s="75"/>
      <c r="AN4" s="75"/>
      <c r="AO4" s="75"/>
      <c r="AP4" s="75"/>
      <c r="AQ4" s="75"/>
      <c r="AR4" s="75"/>
      <c r="AS4" s="75"/>
      <c r="AT4" s="75" t="s">
        <v>70</v>
      </c>
      <c r="AU4" s="75"/>
      <c r="AV4" s="75"/>
      <c r="AW4" s="75"/>
      <c r="AX4" s="75"/>
      <c r="AY4" s="75"/>
      <c r="AZ4" s="75"/>
      <c r="BA4" s="75"/>
      <c r="BB4" s="75"/>
      <c r="BC4" s="75"/>
      <c r="BD4" s="75"/>
      <c r="BE4" s="75" t="s">
        <v>71</v>
      </c>
      <c r="BF4" s="75"/>
      <c r="BG4" s="75"/>
      <c r="BH4" s="75"/>
      <c r="BI4" s="75"/>
      <c r="BJ4" s="75"/>
      <c r="BK4" s="75"/>
      <c r="BL4" s="75"/>
      <c r="BM4" s="75"/>
      <c r="BN4" s="75"/>
      <c r="BO4" s="75"/>
      <c r="BP4" s="75" t="s">
        <v>72</v>
      </c>
      <c r="BQ4" s="75"/>
      <c r="BR4" s="75"/>
      <c r="BS4" s="75"/>
      <c r="BT4" s="75"/>
      <c r="BU4" s="75"/>
      <c r="BV4" s="75"/>
      <c r="BW4" s="75"/>
      <c r="BX4" s="75"/>
      <c r="BY4" s="75"/>
      <c r="BZ4" s="75"/>
      <c r="CA4" s="75" t="s">
        <v>73</v>
      </c>
      <c r="CB4" s="75"/>
      <c r="CC4" s="75"/>
      <c r="CD4" s="75"/>
      <c r="CE4" s="75"/>
      <c r="CF4" s="75"/>
      <c r="CG4" s="75"/>
      <c r="CH4" s="75"/>
      <c r="CI4" s="75"/>
      <c r="CJ4" s="75"/>
      <c r="CK4" s="75"/>
      <c r="CL4" s="75" t="s">
        <v>74</v>
      </c>
      <c r="CM4" s="75"/>
      <c r="CN4" s="75"/>
      <c r="CO4" s="75"/>
      <c r="CP4" s="75"/>
      <c r="CQ4" s="75"/>
      <c r="CR4" s="75"/>
      <c r="CS4" s="75"/>
      <c r="CT4" s="75"/>
      <c r="CU4" s="75"/>
      <c r="CV4" s="75"/>
      <c r="CW4" s="75" t="s">
        <v>75</v>
      </c>
      <c r="CX4" s="75"/>
      <c r="CY4" s="75"/>
      <c r="CZ4" s="75"/>
      <c r="DA4" s="75"/>
      <c r="DB4" s="75"/>
      <c r="DC4" s="75"/>
      <c r="DD4" s="75"/>
      <c r="DE4" s="75"/>
      <c r="DF4" s="75"/>
      <c r="DG4" s="75"/>
      <c r="DH4" s="75" t="s">
        <v>76</v>
      </c>
      <c r="DI4" s="75"/>
      <c r="DJ4" s="75"/>
      <c r="DK4" s="75"/>
      <c r="DL4" s="75"/>
      <c r="DM4" s="75"/>
      <c r="DN4" s="75"/>
      <c r="DO4" s="75"/>
      <c r="DP4" s="75"/>
      <c r="DQ4" s="75"/>
      <c r="DR4" s="75"/>
      <c r="DS4" s="75" t="s">
        <v>77</v>
      </c>
      <c r="DT4" s="75"/>
      <c r="DU4" s="75"/>
      <c r="DV4" s="75"/>
      <c r="DW4" s="75"/>
      <c r="DX4" s="75"/>
      <c r="DY4" s="75"/>
      <c r="DZ4" s="75"/>
      <c r="EA4" s="75"/>
      <c r="EB4" s="75"/>
      <c r="EC4" s="75"/>
      <c r="ED4" s="75" t="s">
        <v>78</v>
      </c>
      <c r="EE4" s="75"/>
      <c r="EF4" s="75"/>
      <c r="EG4" s="75"/>
      <c r="EH4" s="75"/>
      <c r="EI4" s="75"/>
      <c r="EJ4" s="75"/>
      <c r="EK4" s="75"/>
      <c r="EL4" s="75"/>
      <c r="EM4" s="75"/>
      <c r="EN4" s="75"/>
    </row>
    <row r="5" spans="1:144" x14ac:dyDescent="0.15">
      <c r="A5" s="28" t="s">
        <v>79</v>
      </c>
      <c r="B5" s="31"/>
      <c r="C5" s="31"/>
      <c r="D5" s="31"/>
      <c r="E5" s="31"/>
      <c r="F5" s="31"/>
      <c r="G5" s="31"/>
      <c r="H5" s="32" t="s">
        <v>80</v>
      </c>
      <c r="I5" s="32" t="s">
        <v>81</v>
      </c>
      <c r="J5" s="32" t="s">
        <v>82</v>
      </c>
      <c r="K5" s="32" t="s">
        <v>83</v>
      </c>
      <c r="L5" s="32" t="s">
        <v>84</v>
      </c>
      <c r="M5" s="32" t="s">
        <v>85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41</v>
      </c>
      <c r="AI5" s="32" t="s">
        <v>96</v>
      </c>
      <c r="AJ5" s="32" t="s">
        <v>97</v>
      </c>
      <c r="AK5" s="32" t="s">
        <v>98</v>
      </c>
      <c r="AL5" s="32" t="s">
        <v>99</v>
      </c>
      <c r="AM5" s="32" t="s">
        <v>100</v>
      </c>
      <c r="AN5" s="32" t="s">
        <v>101</v>
      </c>
      <c r="AO5" s="32" t="s">
        <v>102</v>
      </c>
      <c r="AP5" s="32" t="s">
        <v>103</v>
      </c>
      <c r="AQ5" s="32" t="s">
        <v>104</v>
      </c>
      <c r="AR5" s="32" t="s">
        <v>105</v>
      </c>
      <c r="AS5" s="32" t="s">
        <v>106</v>
      </c>
      <c r="AT5" s="32" t="s">
        <v>96</v>
      </c>
      <c r="AU5" s="32" t="s">
        <v>97</v>
      </c>
      <c r="AV5" s="32" t="s">
        <v>98</v>
      </c>
      <c r="AW5" s="32" t="s">
        <v>99</v>
      </c>
      <c r="AX5" s="32" t="s">
        <v>100</v>
      </c>
      <c r="AY5" s="32" t="s">
        <v>101</v>
      </c>
      <c r="AZ5" s="32" t="s">
        <v>102</v>
      </c>
      <c r="BA5" s="32" t="s">
        <v>103</v>
      </c>
      <c r="BB5" s="32" t="s">
        <v>104</v>
      </c>
      <c r="BC5" s="32" t="s">
        <v>105</v>
      </c>
      <c r="BD5" s="32" t="s">
        <v>106</v>
      </c>
      <c r="BE5" s="32" t="s">
        <v>96</v>
      </c>
      <c r="BF5" s="32" t="s">
        <v>97</v>
      </c>
      <c r="BG5" s="32" t="s">
        <v>98</v>
      </c>
      <c r="BH5" s="32" t="s">
        <v>99</v>
      </c>
      <c r="BI5" s="32" t="s">
        <v>100</v>
      </c>
      <c r="BJ5" s="32" t="s">
        <v>101</v>
      </c>
      <c r="BK5" s="32" t="s">
        <v>102</v>
      </c>
      <c r="BL5" s="32" t="s">
        <v>103</v>
      </c>
      <c r="BM5" s="32" t="s">
        <v>104</v>
      </c>
      <c r="BN5" s="32" t="s">
        <v>105</v>
      </c>
      <c r="BO5" s="32" t="s">
        <v>106</v>
      </c>
      <c r="BP5" s="32" t="s">
        <v>96</v>
      </c>
      <c r="BQ5" s="32" t="s">
        <v>97</v>
      </c>
      <c r="BR5" s="32" t="s">
        <v>98</v>
      </c>
      <c r="BS5" s="32" t="s">
        <v>99</v>
      </c>
      <c r="BT5" s="32" t="s">
        <v>100</v>
      </c>
      <c r="BU5" s="32" t="s">
        <v>101</v>
      </c>
      <c r="BV5" s="32" t="s">
        <v>102</v>
      </c>
      <c r="BW5" s="32" t="s">
        <v>103</v>
      </c>
      <c r="BX5" s="32" t="s">
        <v>104</v>
      </c>
      <c r="BY5" s="32" t="s">
        <v>105</v>
      </c>
      <c r="BZ5" s="32" t="s">
        <v>106</v>
      </c>
      <c r="CA5" s="32" t="s">
        <v>96</v>
      </c>
      <c r="CB5" s="32" t="s">
        <v>97</v>
      </c>
      <c r="CC5" s="32" t="s">
        <v>98</v>
      </c>
      <c r="CD5" s="32" t="s">
        <v>99</v>
      </c>
      <c r="CE5" s="32" t="s">
        <v>100</v>
      </c>
      <c r="CF5" s="32" t="s">
        <v>101</v>
      </c>
      <c r="CG5" s="32" t="s">
        <v>102</v>
      </c>
      <c r="CH5" s="32" t="s">
        <v>103</v>
      </c>
      <c r="CI5" s="32" t="s">
        <v>104</v>
      </c>
      <c r="CJ5" s="32" t="s">
        <v>105</v>
      </c>
      <c r="CK5" s="32" t="s">
        <v>106</v>
      </c>
      <c r="CL5" s="32" t="s">
        <v>96</v>
      </c>
      <c r="CM5" s="32" t="s">
        <v>97</v>
      </c>
      <c r="CN5" s="32" t="s">
        <v>98</v>
      </c>
      <c r="CO5" s="32" t="s">
        <v>99</v>
      </c>
      <c r="CP5" s="32" t="s">
        <v>100</v>
      </c>
      <c r="CQ5" s="32" t="s">
        <v>101</v>
      </c>
      <c r="CR5" s="32" t="s">
        <v>102</v>
      </c>
      <c r="CS5" s="32" t="s">
        <v>103</v>
      </c>
      <c r="CT5" s="32" t="s">
        <v>104</v>
      </c>
      <c r="CU5" s="32" t="s">
        <v>105</v>
      </c>
      <c r="CV5" s="32" t="s">
        <v>106</v>
      </c>
      <c r="CW5" s="32" t="s">
        <v>96</v>
      </c>
      <c r="CX5" s="32" t="s">
        <v>97</v>
      </c>
      <c r="CY5" s="32" t="s">
        <v>98</v>
      </c>
      <c r="CZ5" s="32" t="s">
        <v>99</v>
      </c>
      <c r="DA5" s="32" t="s">
        <v>100</v>
      </c>
      <c r="DB5" s="32" t="s">
        <v>101</v>
      </c>
      <c r="DC5" s="32" t="s">
        <v>102</v>
      </c>
      <c r="DD5" s="32" t="s">
        <v>103</v>
      </c>
      <c r="DE5" s="32" t="s">
        <v>104</v>
      </c>
      <c r="DF5" s="32" t="s">
        <v>105</v>
      </c>
      <c r="DG5" s="32" t="s">
        <v>106</v>
      </c>
      <c r="DH5" s="32" t="s">
        <v>96</v>
      </c>
      <c r="DI5" s="32" t="s">
        <v>97</v>
      </c>
      <c r="DJ5" s="32" t="s">
        <v>98</v>
      </c>
      <c r="DK5" s="32" t="s">
        <v>99</v>
      </c>
      <c r="DL5" s="32" t="s">
        <v>100</v>
      </c>
      <c r="DM5" s="32" t="s">
        <v>101</v>
      </c>
      <c r="DN5" s="32" t="s">
        <v>102</v>
      </c>
      <c r="DO5" s="32" t="s">
        <v>103</v>
      </c>
      <c r="DP5" s="32" t="s">
        <v>104</v>
      </c>
      <c r="DQ5" s="32" t="s">
        <v>105</v>
      </c>
      <c r="DR5" s="32" t="s">
        <v>106</v>
      </c>
      <c r="DS5" s="32" t="s">
        <v>96</v>
      </c>
      <c r="DT5" s="32" t="s">
        <v>97</v>
      </c>
      <c r="DU5" s="32" t="s">
        <v>98</v>
      </c>
      <c r="DV5" s="32" t="s">
        <v>99</v>
      </c>
      <c r="DW5" s="32" t="s">
        <v>100</v>
      </c>
      <c r="DX5" s="32" t="s">
        <v>101</v>
      </c>
      <c r="DY5" s="32" t="s">
        <v>102</v>
      </c>
      <c r="DZ5" s="32" t="s">
        <v>103</v>
      </c>
      <c r="EA5" s="32" t="s">
        <v>104</v>
      </c>
      <c r="EB5" s="32" t="s">
        <v>105</v>
      </c>
      <c r="EC5" s="32" t="s">
        <v>106</v>
      </c>
      <c r="ED5" s="32" t="s">
        <v>96</v>
      </c>
      <c r="EE5" s="32" t="s">
        <v>97</v>
      </c>
      <c r="EF5" s="32" t="s">
        <v>98</v>
      </c>
      <c r="EG5" s="32" t="s">
        <v>99</v>
      </c>
      <c r="EH5" s="32" t="s">
        <v>100</v>
      </c>
      <c r="EI5" s="32" t="s">
        <v>101</v>
      </c>
      <c r="EJ5" s="32" t="s">
        <v>102</v>
      </c>
      <c r="EK5" s="32" t="s">
        <v>103</v>
      </c>
      <c r="EL5" s="32" t="s">
        <v>104</v>
      </c>
      <c r="EM5" s="32" t="s">
        <v>105</v>
      </c>
      <c r="EN5" s="32" t="s">
        <v>106</v>
      </c>
    </row>
    <row r="6" spans="1:144" s="36" customFormat="1" x14ac:dyDescent="0.15">
      <c r="A6" s="28" t="s">
        <v>107</v>
      </c>
      <c r="B6" s="33">
        <f>B7</f>
        <v>2017</v>
      </c>
      <c r="C6" s="33">
        <f t="shared" ref="C6:W6" si="3">C7</f>
        <v>434337</v>
      </c>
      <c r="D6" s="33">
        <f t="shared" si="3"/>
        <v>47</v>
      </c>
      <c r="E6" s="33">
        <f t="shared" si="3"/>
        <v>1</v>
      </c>
      <c r="F6" s="33">
        <f t="shared" si="3"/>
        <v>0</v>
      </c>
      <c r="G6" s="33">
        <f t="shared" si="3"/>
        <v>0</v>
      </c>
      <c r="H6" s="33" t="str">
        <f t="shared" si="3"/>
        <v>熊本県　南阿蘇村</v>
      </c>
      <c r="I6" s="33" t="str">
        <f t="shared" si="3"/>
        <v>法非適用</v>
      </c>
      <c r="J6" s="33" t="str">
        <f t="shared" si="3"/>
        <v>水道事業</v>
      </c>
      <c r="K6" s="33" t="str">
        <f t="shared" si="3"/>
        <v>簡易水道事業</v>
      </c>
      <c r="L6" s="33" t="str">
        <f t="shared" si="3"/>
        <v>D1</v>
      </c>
      <c r="M6" s="33" t="str">
        <f t="shared" si="3"/>
        <v>非設置</v>
      </c>
      <c r="N6" s="34" t="str">
        <f t="shared" si="3"/>
        <v>-</v>
      </c>
      <c r="O6" s="34" t="str">
        <f t="shared" si="3"/>
        <v>該当数値なし</v>
      </c>
      <c r="P6" s="34">
        <f t="shared" si="3"/>
        <v>99.86</v>
      </c>
      <c r="Q6" s="34">
        <f t="shared" si="3"/>
        <v>2160</v>
      </c>
      <c r="R6" s="34">
        <f t="shared" si="3"/>
        <v>10846</v>
      </c>
      <c r="S6" s="34">
        <f t="shared" si="3"/>
        <v>137.32</v>
      </c>
      <c r="T6" s="34">
        <f t="shared" si="3"/>
        <v>78.98</v>
      </c>
      <c r="U6" s="34">
        <f t="shared" si="3"/>
        <v>10709</v>
      </c>
      <c r="V6" s="34">
        <f t="shared" si="3"/>
        <v>12.65</v>
      </c>
      <c r="W6" s="34">
        <f t="shared" si="3"/>
        <v>846.56</v>
      </c>
      <c r="X6" s="35">
        <f>IF(X7="",NA(),X7)</f>
        <v>103.22</v>
      </c>
      <c r="Y6" s="35">
        <f t="shared" ref="Y6:AG6" si="4">IF(Y7="",NA(),Y7)</f>
        <v>101.09</v>
      </c>
      <c r="Z6" s="35">
        <f t="shared" si="4"/>
        <v>109.46</v>
      </c>
      <c r="AA6" s="35">
        <f t="shared" si="4"/>
        <v>71.459999999999994</v>
      </c>
      <c r="AB6" s="35">
        <f t="shared" si="4"/>
        <v>87.69</v>
      </c>
      <c r="AC6" s="35">
        <f t="shared" si="4"/>
        <v>75.709999999999994</v>
      </c>
      <c r="AD6" s="35">
        <f t="shared" si="4"/>
        <v>75.09</v>
      </c>
      <c r="AE6" s="35">
        <f t="shared" si="4"/>
        <v>75.34</v>
      </c>
      <c r="AF6" s="35">
        <f t="shared" si="4"/>
        <v>76.650000000000006</v>
      </c>
      <c r="AG6" s="35">
        <f t="shared" si="4"/>
        <v>74.03</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411.82</v>
      </c>
      <c r="BF6" s="35">
        <f t="shared" ref="BF6:BN6" si="7">IF(BF7="",NA(),BF7)</f>
        <v>441.82</v>
      </c>
      <c r="BG6" s="35">
        <f t="shared" si="7"/>
        <v>429.86</v>
      </c>
      <c r="BH6" s="35">
        <f t="shared" si="7"/>
        <v>719.17</v>
      </c>
      <c r="BI6" s="35">
        <f t="shared" si="7"/>
        <v>640.85</v>
      </c>
      <c r="BJ6" s="35">
        <f t="shared" si="7"/>
        <v>1167.7</v>
      </c>
      <c r="BK6" s="35">
        <f t="shared" si="7"/>
        <v>1228.58</v>
      </c>
      <c r="BL6" s="35">
        <f t="shared" si="7"/>
        <v>1280.18</v>
      </c>
      <c r="BM6" s="35">
        <f t="shared" si="7"/>
        <v>1346.23</v>
      </c>
      <c r="BN6" s="35">
        <f t="shared" si="7"/>
        <v>1068.53</v>
      </c>
      <c r="BO6" s="34" t="str">
        <f>IF(BO7="","",IF(BO7="-","【-】","【"&amp;SUBSTITUTE(TEXT(BO7,"#,##0.00"),"-","△")&amp;"】"))</f>
        <v>【1,141.75】</v>
      </c>
      <c r="BP6" s="35">
        <f>IF(BP7="",NA(),BP7)</f>
        <v>99.97</v>
      </c>
      <c r="BQ6" s="35">
        <f t="shared" ref="BQ6:BY6" si="8">IF(BQ7="",NA(),BQ7)</f>
        <v>98.18</v>
      </c>
      <c r="BR6" s="35">
        <f t="shared" si="8"/>
        <v>106.42</v>
      </c>
      <c r="BS6" s="35">
        <f t="shared" si="8"/>
        <v>68.819999999999993</v>
      </c>
      <c r="BT6" s="35">
        <f t="shared" si="8"/>
        <v>78.11</v>
      </c>
      <c r="BU6" s="35">
        <f t="shared" si="8"/>
        <v>54.43</v>
      </c>
      <c r="BV6" s="35">
        <f t="shared" si="8"/>
        <v>53.81</v>
      </c>
      <c r="BW6" s="35">
        <f t="shared" si="8"/>
        <v>53.62</v>
      </c>
      <c r="BX6" s="35">
        <f t="shared" si="8"/>
        <v>53.41</v>
      </c>
      <c r="BY6" s="35">
        <f t="shared" si="8"/>
        <v>59.33</v>
      </c>
      <c r="BZ6" s="34" t="str">
        <f>IF(BZ7="","",IF(BZ7="-","【-】","【"&amp;SUBSTITUTE(TEXT(BZ7,"#,##0.00"),"-","△")&amp;"】"))</f>
        <v>【54.93】</v>
      </c>
      <c r="CA6" s="35">
        <f>IF(CA7="",NA(),CA7)</f>
        <v>95.24</v>
      </c>
      <c r="CB6" s="35">
        <f t="shared" ref="CB6:CJ6" si="9">IF(CB7="",NA(),CB7)</f>
        <v>102.31</v>
      </c>
      <c r="CC6" s="35">
        <f t="shared" si="9"/>
        <v>91.84</v>
      </c>
      <c r="CD6" s="35">
        <f t="shared" si="9"/>
        <v>148.97</v>
      </c>
      <c r="CE6" s="35">
        <f t="shared" si="9"/>
        <v>154.22</v>
      </c>
      <c r="CF6" s="35">
        <f t="shared" si="9"/>
        <v>279.8</v>
      </c>
      <c r="CG6" s="35">
        <f t="shared" si="9"/>
        <v>284.64999999999998</v>
      </c>
      <c r="CH6" s="35">
        <f t="shared" si="9"/>
        <v>287.7</v>
      </c>
      <c r="CI6" s="35">
        <f t="shared" si="9"/>
        <v>277.39999999999998</v>
      </c>
      <c r="CJ6" s="35">
        <f t="shared" si="9"/>
        <v>279.67</v>
      </c>
      <c r="CK6" s="34" t="str">
        <f>IF(CK7="","",IF(CK7="-","【-】","【"&amp;SUBSTITUTE(TEXT(CK7,"#,##0.00"),"-","△")&amp;"】"))</f>
        <v>【292.18】</v>
      </c>
      <c r="CL6" s="35">
        <f>IF(CL7="",NA(),CL7)</f>
        <v>55.95</v>
      </c>
      <c r="CM6" s="35">
        <f t="shared" ref="CM6:CU6" si="10">IF(CM7="",NA(),CM7)</f>
        <v>54.84</v>
      </c>
      <c r="CN6" s="35">
        <f t="shared" si="10"/>
        <v>56.45</v>
      </c>
      <c r="CO6" s="35">
        <f t="shared" si="10"/>
        <v>41.51</v>
      </c>
      <c r="CP6" s="35">
        <f t="shared" si="10"/>
        <v>49.05</v>
      </c>
      <c r="CQ6" s="35">
        <f t="shared" si="10"/>
        <v>60.17</v>
      </c>
      <c r="CR6" s="35">
        <f t="shared" si="10"/>
        <v>58.96</v>
      </c>
      <c r="CS6" s="35">
        <f t="shared" si="10"/>
        <v>58.1</v>
      </c>
      <c r="CT6" s="35">
        <f t="shared" si="10"/>
        <v>56.19</v>
      </c>
      <c r="CU6" s="35">
        <f t="shared" si="10"/>
        <v>61.79</v>
      </c>
      <c r="CV6" s="34" t="str">
        <f>IF(CV7="","",IF(CV7="-","【-】","【"&amp;SUBSTITUTE(TEXT(CV7,"#,##0.00"),"-","△")&amp;"】"))</f>
        <v>【56.91】</v>
      </c>
      <c r="CW6" s="35">
        <f>IF(CW7="",NA(),CW7)</f>
        <v>99.7</v>
      </c>
      <c r="CX6" s="35">
        <f t="shared" ref="CX6:DF6" si="11">IF(CX7="",NA(),CX7)</f>
        <v>99.7</v>
      </c>
      <c r="CY6" s="35">
        <f t="shared" si="11"/>
        <v>99.7</v>
      </c>
      <c r="CZ6" s="35">
        <f t="shared" si="11"/>
        <v>90</v>
      </c>
      <c r="DA6" s="35">
        <f t="shared" si="11"/>
        <v>76.16</v>
      </c>
      <c r="DB6" s="35">
        <f t="shared" si="11"/>
        <v>76.680000000000007</v>
      </c>
      <c r="DC6" s="35">
        <f t="shared" si="11"/>
        <v>76.58</v>
      </c>
      <c r="DD6" s="35">
        <f t="shared" si="11"/>
        <v>76.69</v>
      </c>
      <c r="DE6" s="35">
        <f t="shared" si="11"/>
        <v>77.180000000000007</v>
      </c>
      <c r="DF6" s="35">
        <f t="shared" si="11"/>
        <v>74.98</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4">
        <f>IF(ED7="",NA(),ED7)</f>
        <v>0</v>
      </c>
      <c r="EE6" s="35">
        <f t="shared" ref="EE6:EM6" si="14">IF(EE7="",NA(),EE7)</f>
        <v>0.47</v>
      </c>
      <c r="EF6" s="35">
        <f t="shared" si="14"/>
        <v>0.19</v>
      </c>
      <c r="EG6" s="35">
        <f t="shared" si="14"/>
        <v>7.0000000000000007E-2</v>
      </c>
      <c r="EH6" s="35">
        <f t="shared" si="14"/>
        <v>7.0000000000000007E-2</v>
      </c>
      <c r="EI6" s="35">
        <f t="shared" si="14"/>
        <v>0.89</v>
      </c>
      <c r="EJ6" s="35">
        <f t="shared" si="14"/>
        <v>0.98</v>
      </c>
      <c r="EK6" s="35">
        <f t="shared" si="14"/>
        <v>0.76</v>
      </c>
      <c r="EL6" s="35">
        <f t="shared" si="14"/>
        <v>0.8</v>
      </c>
      <c r="EM6" s="35">
        <f t="shared" si="14"/>
        <v>0.56000000000000005</v>
      </c>
      <c r="EN6" s="34" t="str">
        <f>IF(EN7="","",IF(EN7="-","【-】","【"&amp;SUBSTITUTE(TEXT(EN7,"#,##0.00"),"-","△")&amp;"】"))</f>
        <v>【0.72】</v>
      </c>
    </row>
    <row r="7" spans="1:144" s="36" customFormat="1" x14ac:dyDescent="0.15">
      <c r="A7" s="28"/>
      <c r="B7" s="37">
        <v>2017</v>
      </c>
      <c r="C7" s="37">
        <v>434337</v>
      </c>
      <c r="D7" s="37">
        <v>47</v>
      </c>
      <c r="E7" s="37">
        <v>1</v>
      </c>
      <c r="F7" s="37">
        <v>0</v>
      </c>
      <c r="G7" s="37">
        <v>0</v>
      </c>
      <c r="H7" s="37" t="s">
        <v>108</v>
      </c>
      <c r="I7" s="37" t="s">
        <v>109</v>
      </c>
      <c r="J7" s="37" t="s">
        <v>110</v>
      </c>
      <c r="K7" s="37" t="s">
        <v>111</v>
      </c>
      <c r="L7" s="37" t="s">
        <v>112</v>
      </c>
      <c r="M7" s="37" t="s">
        <v>113</v>
      </c>
      <c r="N7" s="38" t="s">
        <v>114</v>
      </c>
      <c r="O7" s="38" t="s">
        <v>115</v>
      </c>
      <c r="P7" s="38">
        <v>99.86</v>
      </c>
      <c r="Q7" s="38">
        <v>2160</v>
      </c>
      <c r="R7" s="38">
        <v>10846</v>
      </c>
      <c r="S7" s="38">
        <v>137.32</v>
      </c>
      <c r="T7" s="38">
        <v>78.98</v>
      </c>
      <c r="U7" s="38">
        <v>10709</v>
      </c>
      <c r="V7" s="38">
        <v>12.65</v>
      </c>
      <c r="W7" s="38">
        <v>846.56</v>
      </c>
      <c r="X7" s="38">
        <v>103.22</v>
      </c>
      <c r="Y7" s="38">
        <v>101.09</v>
      </c>
      <c r="Z7" s="38">
        <v>109.46</v>
      </c>
      <c r="AA7" s="38">
        <v>71.459999999999994</v>
      </c>
      <c r="AB7" s="38">
        <v>87.69</v>
      </c>
      <c r="AC7" s="38">
        <v>75.709999999999994</v>
      </c>
      <c r="AD7" s="38">
        <v>75.09</v>
      </c>
      <c r="AE7" s="38">
        <v>75.34</v>
      </c>
      <c r="AF7" s="38">
        <v>76.650000000000006</v>
      </c>
      <c r="AG7" s="38">
        <v>74.03</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411.82</v>
      </c>
      <c r="BF7" s="38">
        <v>441.82</v>
      </c>
      <c r="BG7" s="38">
        <v>429.86</v>
      </c>
      <c r="BH7" s="38">
        <v>719.17</v>
      </c>
      <c r="BI7" s="38">
        <v>640.85</v>
      </c>
      <c r="BJ7" s="38">
        <v>1167.7</v>
      </c>
      <c r="BK7" s="38">
        <v>1228.58</v>
      </c>
      <c r="BL7" s="38">
        <v>1280.18</v>
      </c>
      <c r="BM7" s="38">
        <v>1346.23</v>
      </c>
      <c r="BN7" s="38">
        <v>1068.53</v>
      </c>
      <c r="BO7" s="38">
        <v>1141.75</v>
      </c>
      <c r="BP7" s="38">
        <v>99.97</v>
      </c>
      <c r="BQ7" s="38">
        <v>98.18</v>
      </c>
      <c r="BR7" s="38">
        <v>106.42</v>
      </c>
      <c r="BS7" s="38">
        <v>68.819999999999993</v>
      </c>
      <c r="BT7" s="38">
        <v>78.11</v>
      </c>
      <c r="BU7" s="38">
        <v>54.43</v>
      </c>
      <c r="BV7" s="38">
        <v>53.81</v>
      </c>
      <c r="BW7" s="38">
        <v>53.62</v>
      </c>
      <c r="BX7" s="38">
        <v>53.41</v>
      </c>
      <c r="BY7" s="38">
        <v>59.33</v>
      </c>
      <c r="BZ7" s="38">
        <v>54.93</v>
      </c>
      <c r="CA7" s="38">
        <v>95.24</v>
      </c>
      <c r="CB7" s="38">
        <v>102.31</v>
      </c>
      <c r="CC7" s="38">
        <v>91.84</v>
      </c>
      <c r="CD7" s="38">
        <v>148.97</v>
      </c>
      <c r="CE7" s="38">
        <v>154.22</v>
      </c>
      <c r="CF7" s="38">
        <v>279.8</v>
      </c>
      <c r="CG7" s="38">
        <v>284.64999999999998</v>
      </c>
      <c r="CH7" s="38">
        <v>287.7</v>
      </c>
      <c r="CI7" s="38">
        <v>277.39999999999998</v>
      </c>
      <c r="CJ7" s="38">
        <v>279.67</v>
      </c>
      <c r="CK7" s="38">
        <v>292.18</v>
      </c>
      <c r="CL7" s="38">
        <v>55.95</v>
      </c>
      <c r="CM7" s="38">
        <v>54.84</v>
      </c>
      <c r="CN7" s="38">
        <v>56.45</v>
      </c>
      <c r="CO7" s="38">
        <v>41.51</v>
      </c>
      <c r="CP7" s="38">
        <v>49.05</v>
      </c>
      <c r="CQ7" s="38">
        <v>60.17</v>
      </c>
      <c r="CR7" s="38">
        <v>58.96</v>
      </c>
      <c r="CS7" s="38">
        <v>58.1</v>
      </c>
      <c r="CT7" s="38">
        <v>56.19</v>
      </c>
      <c r="CU7" s="38">
        <v>61.79</v>
      </c>
      <c r="CV7" s="38">
        <v>56.91</v>
      </c>
      <c r="CW7" s="38">
        <v>99.7</v>
      </c>
      <c r="CX7" s="38">
        <v>99.7</v>
      </c>
      <c r="CY7" s="38">
        <v>99.7</v>
      </c>
      <c r="CZ7" s="38">
        <v>90</v>
      </c>
      <c r="DA7" s="38">
        <v>76.16</v>
      </c>
      <c r="DB7" s="38">
        <v>76.680000000000007</v>
      </c>
      <c r="DC7" s="38">
        <v>76.58</v>
      </c>
      <c r="DD7" s="38">
        <v>76.69</v>
      </c>
      <c r="DE7" s="38">
        <v>77.180000000000007</v>
      </c>
      <c r="DF7" s="38">
        <v>74.98</v>
      </c>
      <c r="DG7" s="38">
        <v>74.25</v>
      </c>
      <c r="DH7" s="38"/>
      <c r="DI7" s="38"/>
      <c r="DJ7" s="38"/>
      <c r="DK7" s="38"/>
      <c r="DL7" s="38"/>
      <c r="DM7" s="38"/>
      <c r="DN7" s="38"/>
      <c r="DO7" s="38"/>
      <c r="DP7" s="38"/>
      <c r="DQ7" s="38"/>
      <c r="DR7" s="38"/>
      <c r="DS7" s="38"/>
      <c r="DT7" s="38"/>
      <c r="DU7" s="38"/>
      <c r="DV7" s="38"/>
      <c r="DW7" s="38"/>
      <c r="DX7" s="38"/>
      <c r="DY7" s="38"/>
      <c r="DZ7" s="38"/>
      <c r="EA7" s="38"/>
      <c r="EB7" s="38"/>
      <c r="EC7" s="38"/>
      <c r="ED7" s="38">
        <v>0</v>
      </c>
      <c r="EE7" s="38">
        <v>0.47</v>
      </c>
      <c r="EF7" s="38">
        <v>0.19</v>
      </c>
      <c r="EG7" s="38">
        <v>7.0000000000000007E-2</v>
      </c>
      <c r="EH7" s="38">
        <v>7.0000000000000007E-2</v>
      </c>
      <c r="EI7" s="38">
        <v>0.89</v>
      </c>
      <c r="EJ7" s="38">
        <v>0.98</v>
      </c>
      <c r="EK7" s="38">
        <v>0.76</v>
      </c>
      <c r="EL7" s="38">
        <v>0.8</v>
      </c>
      <c r="EM7" s="38">
        <v>0.56000000000000005</v>
      </c>
      <c r="EN7" s="38">
        <v>0.72</v>
      </c>
    </row>
    <row r="8" spans="1:144" x14ac:dyDescent="0.15">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15">
      <c r="A9" s="40"/>
      <c r="B9" s="40" t="s">
        <v>116</v>
      </c>
      <c r="C9" s="40" t="s">
        <v>117</v>
      </c>
      <c r="D9" s="40" t="s">
        <v>118</v>
      </c>
      <c r="E9" s="40" t="s">
        <v>119</v>
      </c>
      <c r="F9" s="40" t="s">
        <v>120</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2019-02-06T04:06:00Z</cp:lastPrinted>
  <dcterms:created xsi:type="dcterms:W3CDTF">2018-12-03T08:45:59Z</dcterms:created>
  <dcterms:modified xsi:type="dcterms:W3CDTF">2019-02-06T04:16:33Z</dcterms:modified>
  <cp:category/>
</cp:coreProperties>
</file>