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46inoue.NISHIHARA-NET\Desktop\公営企業に係る経営比較分析表（平成２９年度決算）の分析等について\"/>
    </mc:Choice>
  </mc:AlternateContent>
  <workbookProtection workbookAlgorithmName="SHA-512" workbookHashValue="DaA6tKWMldCvlpW8XFTv8WnkicUoE47uwuNlwcARXAf5xHBLPgXcVbM8ayWPKAiO9WX8dbaqtdOR1Iu2HIH+eQ==" workbookSaltValue="TdWvPbrhhVYmP/NfHvy7G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<sst xmlns="http://schemas.openxmlformats.org/spreadsheetml/2006/main" count="237" uniqueCount="124">
  <si>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</si>
  <si>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</si>
  <si>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</si>
  <si>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</si>
  <si>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</si>
  <si>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</si>
  <si>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</si>
  <si>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</si>
  <si>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</si>
  <si>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</si>
  <si>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</si>
  <si>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</si>
  <si>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</si>
  <si>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</si>
  <si>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</si>
  <si>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</si>
  <si>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</si>
  <si>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</si>
  <si>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</si>
  <si>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</si>
  <si>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</si>
  <si>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</si>
  <si>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</si>
  <si>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</si>
  <si>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</si>
  <si>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</si>
  <si>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</si>
  <si>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</si>
  <si>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</si>
  <si>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</si>
  <si>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</si>
  <si>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</si>
  <si>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</si>
  <si>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</si>
  <si>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</si>
  <si>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</si>
  <si>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</si>
  <si>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</si>
  <si>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</si>
  <si>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</si>
  <si>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</si>
  <si>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</si>
  <si>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</si>
  <si>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</si>
  <si>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</si>
  <si>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</si>
  <si>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</si>
  <si>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</si>
  <si>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</si>
  <si>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</si>
  <si>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</si>
  <si>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</si>
  <si>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</si>
  <si>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</si>
  <si>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</si>
  <si>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</si>
  <si>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</si>
  <si>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</si>
  <si>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</si>
  <si>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</si>
  <si>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</si>
  <si>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</si>
  <si>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</si>
  <si>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</si>
  <si>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</si>
  <si>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</si>
  <si>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</si>
  <si>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</si>
  <si>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</si>
  <si>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</si>
  <si>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</si>
  <si>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</si>
  <si>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</si>
  <si>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</si>
  <si>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</si>
  <si>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</si>
  <si>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</si>
  <si>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</si>
  <si>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</si>
  <si>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</si>
  <si>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</si>
  <si>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</si>
  <si>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</si>
  <si>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</si>
  <si>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</si>
  <si>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</si>
  <si>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</si>
  <si>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</si>
  <si>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</si>
  <si>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</si>
  <si>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</si>
  <si>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</si>
  <si>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</si>
  <si>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</si>
  <si>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</si>
  <si>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</si>
  <si>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</si>
  <si>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</si>
  <si>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</si>
  <si>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</si>
  <si>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</si>
  <si>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</si>
  <si>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</si>
  <si>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</si>
  <si>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</si>
  <si>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</si>
  <si>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</si>
  <si>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</si>
  <si>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西原村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</si>
  <si>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</si>
  <si>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</si>
  <si>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</si>
  <si>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</si>
  <si>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</si>
  <si>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</si>
  <si>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</si>
  <si>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</si>
  <si>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</si>
  <si>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</si>
  <si>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</si>
  <si>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</si>
  <si>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の収益について収益的収支比率からも読み取れるように、単年度収支は黒字が続いていたが、熊本地震における影響により28年度は赤字となった。29年度においては復旧事業が本格的に始まったことからさらに低い数字となった。
　企業債残高対給水収益比率について平均値より大幅に低くなっているものの、今後の施設更新時に適切な投資規模となるものか分析し経営改善に努める必要がある。
　料金回収率について100％を上回っており適切な料金収入の確保が行えていたが、28年度からは熊本地震の影響により、給水原価が増加したことなどから低下している。
　給水原価について地下水の利用により、平均より低く抑えられていたが、28年度からは熊本地震被災による復旧費等の増大により大幅に増加している。
　施設利用率については、平均より高い水準となっており、適切な施設利用が行われている。簡易水道の統合等もあることから、施設更新時等に施設規模の検討が必要である。
　有収率について、近年は増加傾向にあり改善していたが、28年度は熊本地震の影響による料金減免や洗管時の排水などの影響から大幅に低下した。29年度には復旧作業等により、類似団体平均値以上にまで回復す事が出来た。
　全体的に平均水準を上回った経営が行われていたものの、28年度以降は熊本地震の影響により経営状態が悪化している。早急に災害復旧作業を行ない、経営状況も以前の状態に戻していく必要がある。</t>
    <rPh sb="74" eb="76">
      <t>ネンド</t>
    </rPh>
    <rPh sb="81" eb="83">
      <t>フッキュウ</t>
    </rPh>
    <rPh sb="83" eb="85">
      <t>ジギョウ</t>
    </rPh>
    <rPh sb="86" eb="89">
      <t>ホンカクテキ</t>
    </rPh>
    <rPh sb="90" eb="91">
      <t>ハジ</t>
    </rPh>
    <rPh sb="101" eb="102">
      <t>ヒク</t>
    </rPh>
    <rPh sb="103" eb="105">
      <t>スウジ</t>
    </rPh>
    <rPh sb="488" eb="490">
      <t>ネンド</t>
    </rPh>
    <rPh sb="492" eb="494">
      <t>フッキュウ</t>
    </rPh>
    <rPh sb="501" eb="503">
      <t>ルイジ</t>
    </rPh>
    <rPh sb="503" eb="505">
      <t>ダンタイ</t>
    </rPh>
    <rPh sb="505" eb="507">
      <t>ヘイキン</t>
    </rPh>
    <rPh sb="507" eb="508">
      <t>チ</t>
    </rPh>
    <rPh sb="508" eb="510">
      <t>イジョウ</t>
    </rPh>
    <rPh sb="513" eb="515">
      <t>カイフク</t>
    </rPh>
    <rPh sb="516" eb="517">
      <t>コト</t>
    </rPh>
    <rPh sb="518" eb="520">
      <t>デキ</t>
    </rPh>
    <rPh sb="554" eb="556">
      <t>イコウ</t>
    </rPh>
    <phoneticPr fontId="4"/>
  </si>
  <si>
    <t>　29年度においては熊本地震復旧作業に伴い、管路更新を大幅に行った。
　施設及び管路ともに老朽化が進んでおり、今後更新していく必要がある。
　管路更新については道路改良等と同時に施行することにより、コストの削減と効率的な公共工事の施工に努めている。老朽化が進んだ管路については適時更新していく必要があり、アセットマネジメント等を行い計画的な更新を図っていく必要がある。
　施設についても老朽化が進んでいる施設があり、施設の統廃合を含めた計画的な更新を行い、適切な施設更新に努める必要がある。</t>
    <phoneticPr fontId="4"/>
  </si>
  <si>
    <t>　熊本地震に被災し大幅に経営状況が悪化したが、本格的な復旧作業を実施しており。今後とも災害復旧作業を行っていき」、被災前の経営状態へ戻す必要がある。
　また、熊本地震における復旧の中で、村内の簡易水道の統合もあることから、複合的な計画の基で事業経営を行う必要もある。また経営戦略策定についても、水道事業の統合を見据え平成32年度をめどに行なっていく。</t>
    <rPh sb="23" eb="26">
      <t>ホンカクテキ</t>
    </rPh>
    <rPh sb="27" eb="29">
      <t>フッキュウ</t>
    </rPh>
    <rPh sb="29" eb="31">
      <t>サギョウ</t>
    </rPh>
    <rPh sb="32" eb="34">
      <t>ジッシ</t>
    </rPh>
    <rPh sb="39" eb="4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</si>
</sst>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0.51</c:v>
                </c:pt>
                <c:pt idx="2">
                  <c:v>0.54</c:v>
                </c:pt>
                <c:pt idx="3">
                  <c:v>0.1</c:v>
                </c:pt>
                <c:pt idx="4">
                  <c:v>1.5</c:v>
                </c:pt>
              </c:numCache>
            </c:numRef>
          </c:val>
          <c:extLst>
            <c:ext xmlns:c16="http://schemas.microsoft.com/office/drawing/2014/chart" uri="{C3380CC4-5D6E-409C-BE32-E72D297353CC}">
              <c16:uniqueId val="{00000000-8F98-43B0-8FBE-904F255DBA8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8F98-43B0-8FBE-904F255DBA8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77.66</c:v>
                </c:pt>
                <c:pt idx="1">
                  <c:v>77.430000000000007</c:v>
                </c:pt>
                <c:pt idx="2">
                  <c:v>72.56</c:v>
                </c:pt>
                <c:pt idx="3">
                  <c:v>68.92</c:v>
                </c:pt>
                <c:pt idx="4">
                  <c:v>74.77</c:v>
                </c:pt>
              </c:numCache>
            </c:numRef>
          </c:val>
          <c:extLst>
            <c:ext xmlns:c16="http://schemas.microsoft.com/office/drawing/2014/chart" uri="{C3380CC4-5D6E-409C-BE32-E72D297353CC}">
              <c16:uniqueId val="{00000000-F66B-44FF-92AC-F9410F0F788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F66B-44FF-92AC-F9410F0F788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76.64</c:v>
                </c:pt>
                <c:pt idx="1">
                  <c:v>77.95</c:v>
                </c:pt>
                <c:pt idx="2">
                  <c:v>83.19</c:v>
                </c:pt>
                <c:pt idx="3">
                  <c:v>54.59</c:v>
                </c:pt>
                <c:pt idx="4">
                  <c:v>77.37</c:v>
                </c:pt>
              </c:numCache>
            </c:numRef>
          </c:val>
          <c:extLst>
            <c:ext xmlns:c16="http://schemas.microsoft.com/office/drawing/2014/chart" uri="{C3380CC4-5D6E-409C-BE32-E72D297353CC}">
              <c16:uniqueId val="{00000000-4979-4DFB-9DB3-4BE3A8E3F3A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4979-4DFB-9DB3-4BE3A8E3F3A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117.25</c:v>
                </c:pt>
                <c:pt idx="1">
                  <c:v>108.76</c:v>
                </c:pt>
                <c:pt idx="2">
                  <c:v>118.6</c:v>
                </c:pt>
                <c:pt idx="3">
                  <c:v>76.62</c:v>
                </c:pt>
                <c:pt idx="4">
                  <c:v>60.22</c:v>
                </c:pt>
              </c:numCache>
            </c:numRef>
          </c:val>
          <c:extLst>
            <c:ext xmlns:c16="http://schemas.microsoft.com/office/drawing/2014/chart" uri="{C3380CC4-5D6E-409C-BE32-E72D297353CC}">
              <c16:uniqueId val="{00000000-DA84-494C-849D-2E892A485D1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DA84-494C-849D-2E892A485D1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2D-4378-9BFB-CCAC32D3A69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2D-4378-9BFB-CCAC32D3A69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7C-466E-A0A3-66922803421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7C-466E-A0A3-66922803421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10-4DF4-8290-CAEED7480E9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10-4DF4-8290-CAEED7480E9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AE-4F56-8922-79BFCD8919F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AE-4F56-8922-79BFCD8919F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346.91</c:v>
                </c:pt>
                <c:pt idx="1">
                  <c:v>306.02999999999997</c:v>
                </c:pt>
                <c:pt idx="2">
                  <c:v>275.95999999999998</c:v>
                </c:pt>
                <c:pt idx="3">
                  <c:v>449.86</c:v>
                </c:pt>
                <c:pt idx="4">
                  <c:v>460.18</c:v>
                </c:pt>
              </c:numCache>
            </c:numRef>
          </c:val>
          <c:extLst>
            <c:ext xmlns:c16="http://schemas.microsoft.com/office/drawing/2014/chart" uri="{C3380CC4-5D6E-409C-BE32-E72D297353CC}">
              <c16:uniqueId val="{00000000-985E-4C37-9CE7-53307075B5F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985E-4C37-9CE7-53307075B5F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116.85</c:v>
                </c:pt>
                <c:pt idx="1">
                  <c:v>108</c:v>
                </c:pt>
                <c:pt idx="2">
                  <c:v>116.66</c:v>
                </c:pt>
                <c:pt idx="3">
                  <c:v>31.11</c:v>
                </c:pt>
                <c:pt idx="4">
                  <c:v>23.05</c:v>
                </c:pt>
              </c:numCache>
            </c:numRef>
          </c:val>
          <c:extLst>
            <c:ext xmlns:c16="http://schemas.microsoft.com/office/drawing/2014/chart" uri="{C3380CC4-5D6E-409C-BE32-E72D297353CC}">
              <c16:uniqueId val="{00000000-90E9-42AC-8017-51A6082E94A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90E9-42AC-8017-51A6082E94A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100.34</c:v>
                </c:pt>
                <c:pt idx="1">
                  <c:v>110.94</c:v>
                </c:pt>
                <c:pt idx="2">
                  <c:v>102.5</c:v>
                </c:pt>
                <c:pt idx="3">
                  <c:v>393.88</c:v>
                </c:pt>
                <c:pt idx="4">
                  <c:v>532.86</c:v>
                </c:pt>
              </c:numCache>
            </c:numRef>
          </c:val>
          <c:extLst>
            <c:ext xmlns:c16="http://schemas.microsoft.com/office/drawing/2014/chart" uri="{C3380CC4-5D6E-409C-BE32-E72D297353CC}">
              <c16:uniqueId val="{00000000-6BBB-46DC-BAB5-1D41E8BD324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6BBB-46DC-BAB5-1D41E8BD324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熊本県　西原村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6755</v>
      </c>
      <c r="AM8" s="66"/>
      <c r="AN8" s="66"/>
      <c r="AO8" s="66"/>
      <c r="AP8" s="66"/>
      <c r="AQ8" s="66"/>
      <c r="AR8" s="66"/>
      <c r="AS8" s="66"/>
      <c r="AT8" s="65">
        <f>データ!$S$6</f>
        <v>77.22</v>
      </c>
      <c r="AU8" s="65"/>
      <c r="AV8" s="65"/>
      <c r="AW8" s="65"/>
      <c r="AX8" s="65"/>
      <c r="AY8" s="65"/>
      <c r="AZ8" s="65"/>
      <c r="BA8" s="65"/>
      <c r="BB8" s="65">
        <f>データ!$T$6</f>
        <v>87.48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57.39</v>
      </c>
      <c r="Q10" s="65"/>
      <c r="R10" s="65"/>
      <c r="S10" s="65"/>
      <c r="T10" s="65"/>
      <c r="U10" s="65"/>
      <c r="V10" s="65"/>
      <c r="W10" s="66">
        <f>データ!$Q$6</f>
        <v>2016</v>
      </c>
      <c r="X10" s="66"/>
      <c r="Y10" s="66"/>
      <c r="Z10" s="66"/>
      <c r="AA10" s="66"/>
      <c r="AB10" s="66"/>
      <c r="AC10" s="66"/>
      <c r="AD10" s="2"/>
      <c r="AE10" s="2"/>
      <c r="AF10" s="2"/>
      <c r="AG10" s="2"/>
      <c r="AH10" s="2"/>
      <c r="AI10" s="2"/>
      <c r="AJ10" s="2"/>
      <c r="AK10" s="2"/>
      <c r="AL10" s="66">
        <f>データ!$U$6</f>
        <v>3877</v>
      </c>
      <c r="AM10" s="66"/>
      <c r="AN10" s="66"/>
      <c r="AO10" s="66"/>
      <c r="AP10" s="66"/>
      <c r="AQ10" s="66"/>
      <c r="AR10" s="66"/>
      <c r="AS10" s="66"/>
      <c r="AT10" s="65">
        <f>データ!$V$6</f>
        <v>7.15</v>
      </c>
      <c r="AU10" s="65"/>
      <c r="AV10" s="65"/>
      <c r="AW10" s="65"/>
      <c r="AX10" s="65"/>
      <c r="AY10" s="65"/>
      <c r="AZ10" s="65"/>
      <c r="BA10" s="65"/>
      <c r="BB10" s="65">
        <f>データ!$W$6</f>
        <v>542.24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TJoXHI0esH1ckHUHfBNSp/uA05PI0koYPDu/NNHo0zhMoCIu7ctgCr0wA9gnjOTaU0Vmd5EFasOfDNQFaucpdw==" saltValue="MOErX49FJY6l6R9uctBxM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434329</v>
      </c>
      <c r="D6" s="33">
        <f t="shared" si="3"/>
        <v>47</v>
      </c>
      <c r="E6" s="33">
        <f t="shared" si="3"/>
        <v>1</v>
      </c>
      <c r="F6" s="33">
        <f t="shared" si="3"/>
        <v>0</v>
      </c>
      <c r="G6" s="33">
        <f t="shared" si="3"/>
        <v>0</v>
      </c>
      <c r="H6" s="33" t="str">
        <f t="shared" si="3"/>
        <v>熊本県　西原村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57.39</v>
      </c>
      <c r="Q6" s="34">
        <f t="shared" si="3"/>
        <v>2016</v>
      </c>
      <c r="R6" s="34">
        <f t="shared" si="3"/>
        <v>6755</v>
      </c>
      <c r="S6" s="34">
        <f t="shared" si="3"/>
        <v>77.22</v>
      </c>
      <c r="T6" s="34">
        <f t="shared" si="3"/>
        <v>87.48</v>
      </c>
      <c r="U6" s="34">
        <f t="shared" si="3"/>
        <v>3877</v>
      </c>
      <c r="V6" s="34">
        <f t="shared" si="3"/>
        <v>7.15</v>
      </c>
      <c r="W6" s="34">
        <f t="shared" si="3"/>
        <v>542.24</v>
      </c>
      <c r="X6" s="35">
        <f>IF(X7="",NA(),X7)</f>
        <v>117.25</v>
      </c>
      <c r="Y6" s="35">
        <f t="shared" ref="Y6:AG6" si="4">IF(Y7="",NA(),Y7)</f>
        <v>108.76</v>
      </c>
      <c r="Z6" s="35">
        <f t="shared" si="4"/>
        <v>118.6</v>
      </c>
      <c r="AA6" s="35">
        <f t="shared" si="4"/>
        <v>76.62</v>
      </c>
      <c r="AB6" s="35">
        <f t="shared" si="4"/>
        <v>60.22</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346.91</v>
      </c>
      <c r="BF6" s="35">
        <f t="shared" ref="BF6:BN6" si="7">IF(BF7="",NA(),BF7)</f>
        <v>306.02999999999997</v>
      </c>
      <c r="BG6" s="35">
        <f t="shared" si="7"/>
        <v>275.95999999999998</v>
      </c>
      <c r="BH6" s="35">
        <f t="shared" si="7"/>
        <v>449.86</v>
      </c>
      <c r="BI6" s="35">
        <f t="shared" si="7"/>
        <v>460.18</v>
      </c>
      <c r="BJ6" s="35">
        <f t="shared" si="7"/>
        <v>1113.76</v>
      </c>
      <c r="BK6" s="35">
        <f t="shared" si="7"/>
        <v>1125.69</v>
      </c>
      <c r="BL6" s="35">
        <f t="shared" si="7"/>
        <v>1134.67</v>
      </c>
      <c r="BM6" s="35">
        <f t="shared" si="7"/>
        <v>1144.79</v>
      </c>
      <c r="BN6" s="35">
        <f t="shared" si="7"/>
        <v>1061.58</v>
      </c>
      <c r="BO6" s="34" t="str">
        <f>IF(BO7="","",IF(BO7="-","【-】","【"&amp;SUBSTITUTE(TEXT(BO7,"#,##0.00"),"-","△")&amp;"】"))</f>
        <v>【1,141.75】</v>
      </c>
      <c r="BP6" s="35">
        <f>IF(BP7="",NA(),BP7)</f>
        <v>116.85</v>
      </c>
      <c r="BQ6" s="35">
        <f t="shared" ref="BQ6:BY6" si="8">IF(BQ7="",NA(),BQ7)</f>
        <v>108</v>
      </c>
      <c r="BR6" s="35">
        <f t="shared" si="8"/>
        <v>116.66</v>
      </c>
      <c r="BS6" s="35">
        <f t="shared" si="8"/>
        <v>31.11</v>
      </c>
      <c r="BT6" s="35">
        <f t="shared" si="8"/>
        <v>23.05</v>
      </c>
      <c r="BU6" s="35">
        <f t="shared" si="8"/>
        <v>34.25</v>
      </c>
      <c r="BV6" s="35">
        <f t="shared" si="8"/>
        <v>46.48</v>
      </c>
      <c r="BW6" s="35">
        <f t="shared" si="8"/>
        <v>40.6</v>
      </c>
      <c r="BX6" s="35">
        <f t="shared" si="8"/>
        <v>56.04</v>
      </c>
      <c r="BY6" s="35">
        <f t="shared" si="8"/>
        <v>58.52</v>
      </c>
      <c r="BZ6" s="34" t="str">
        <f>IF(BZ7="","",IF(BZ7="-","【-】","【"&amp;SUBSTITUTE(TEXT(BZ7,"#,##0.00"),"-","△")&amp;"】"))</f>
        <v>【54.93】</v>
      </c>
      <c r="CA6" s="35">
        <f>IF(CA7="",NA(),CA7)</f>
        <v>100.34</v>
      </c>
      <c r="CB6" s="35">
        <f t="shared" ref="CB6:CJ6" si="9">IF(CB7="",NA(),CB7)</f>
        <v>110.94</v>
      </c>
      <c r="CC6" s="35">
        <f t="shared" si="9"/>
        <v>102.5</v>
      </c>
      <c r="CD6" s="35">
        <f t="shared" si="9"/>
        <v>393.88</v>
      </c>
      <c r="CE6" s="35">
        <f t="shared" si="9"/>
        <v>532.86</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77.66</v>
      </c>
      <c r="CM6" s="35">
        <f t="shared" ref="CM6:CU6" si="10">IF(CM7="",NA(),CM7)</f>
        <v>77.430000000000007</v>
      </c>
      <c r="CN6" s="35">
        <f t="shared" si="10"/>
        <v>72.56</v>
      </c>
      <c r="CO6" s="35">
        <f t="shared" si="10"/>
        <v>68.92</v>
      </c>
      <c r="CP6" s="35">
        <f t="shared" si="10"/>
        <v>74.77</v>
      </c>
      <c r="CQ6" s="35">
        <f t="shared" si="10"/>
        <v>57.55</v>
      </c>
      <c r="CR6" s="35">
        <f t="shared" si="10"/>
        <v>57.43</v>
      </c>
      <c r="CS6" s="35">
        <f t="shared" si="10"/>
        <v>57.29</v>
      </c>
      <c r="CT6" s="35">
        <f t="shared" si="10"/>
        <v>55.9</v>
      </c>
      <c r="CU6" s="35">
        <f t="shared" si="10"/>
        <v>57.3</v>
      </c>
      <c r="CV6" s="34" t="str">
        <f>IF(CV7="","",IF(CV7="-","【-】","【"&amp;SUBSTITUTE(TEXT(CV7,"#,##0.00"),"-","△")&amp;"】"))</f>
        <v>【56.91】</v>
      </c>
      <c r="CW6" s="35">
        <f>IF(CW7="",NA(),CW7)</f>
        <v>76.64</v>
      </c>
      <c r="CX6" s="35">
        <f t="shared" ref="CX6:DF6" si="11">IF(CX7="",NA(),CX7)</f>
        <v>77.95</v>
      </c>
      <c r="CY6" s="35">
        <f t="shared" si="11"/>
        <v>83.19</v>
      </c>
      <c r="CZ6" s="35">
        <f t="shared" si="11"/>
        <v>54.59</v>
      </c>
      <c r="DA6" s="35">
        <f t="shared" si="11"/>
        <v>77.37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0.51</v>
      </c>
      <c r="EF6" s="35">
        <f t="shared" si="14"/>
        <v>0.54</v>
      </c>
      <c r="EG6" s="35">
        <f t="shared" si="14"/>
        <v>0.1</v>
      </c>
      <c r="EH6" s="35">
        <f t="shared" si="14"/>
        <v>1.5</v>
      </c>
      <c r="EI6" s="35">
        <f t="shared" si="14"/>
        <v>0.8</v>
      </c>
      <c r="EJ6" s="35">
        <f t="shared" si="14"/>
        <v>0.69</v>
      </c>
      <c r="EK6" s="35">
        <f t="shared" si="14"/>
        <v>0.65</v>
      </c>
      <c r="EL6" s="35">
        <f t="shared" si="14"/>
        <v>0.53</v>
      </c>
      <c r="EM6" s="35">
        <f t="shared" si="14"/>
        <v>0.72</v>
      </c>
      <c r="EN6" s="34" t="str">
        <f>IF(EN7="","",IF(EN7="-","【-】","【"&amp;SUBSTITUTE(TEXT(EN7,"#,##0.00"),"-","△")&amp;"】"))</f>
        <v>【0.72】</v>
      </c>
    </row>
    <row r="7" spans="1:144" s="36" customFormat="1">
      <c r="A7" s="28"/>
      <c r="B7" s="37">
        <v>2017</v>
      </c>
      <c r="C7" s="37">
        <v>434329</v>
      </c>
      <c r="D7" s="37">
        <v>47</v>
      </c>
      <c r="E7" s="37">
        <v>1</v>
      </c>
      <c r="F7" s="37">
        <v>0</v>
      </c>
      <c r="G7" s="37">
        <v>0</v>
      </c>
      <c r="H7" s="37" t="s">
        <v>108</v>
      </c>
      <c r="I7" s="37" t="s">
        <v>109</v>
      </c>
      <c r="J7" s="37" t="s">
        <v>110</v>
      </c>
      <c r="K7" s="37" t="s">
        <v>111</v>
      </c>
      <c r="L7" s="37" t="s">
        <v>112</v>
      </c>
      <c r="M7" s="37" t="s">
        <v>113</v>
      </c>
      <c r="N7" s="38" t="s">
        <v>114</v>
      </c>
      <c r="O7" s="38" t="s">
        <v>115</v>
      </c>
      <c r="P7" s="38">
        <v>57.39</v>
      </c>
      <c r="Q7" s="38">
        <v>2016</v>
      </c>
      <c r="R7" s="38">
        <v>6755</v>
      </c>
      <c r="S7" s="38">
        <v>77.22</v>
      </c>
      <c r="T7" s="38">
        <v>87.48</v>
      </c>
      <c r="U7" s="38">
        <v>3877</v>
      </c>
      <c r="V7" s="38">
        <v>7.15</v>
      </c>
      <c r="W7" s="38">
        <v>542.24</v>
      </c>
      <c r="X7" s="38">
        <v>117.25</v>
      </c>
      <c r="Y7" s="38">
        <v>108.76</v>
      </c>
      <c r="Z7" s="38">
        <v>118.6</v>
      </c>
      <c r="AA7" s="38">
        <v>76.62</v>
      </c>
      <c r="AB7" s="38">
        <v>60.22</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346.91</v>
      </c>
      <c r="BF7" s="38">
        <v>306.02999999999997</v>
      </c>
      <c r="BG7" s="38">
        <v>275.95999999999998</v>
      </c>
      <c r="BH7" s="38">
        <v>449.86</v>
      </c>
      <c r="BI7" s="38">
        <v>460.18</v>
      </c>
      <c r="BJ7" s="38">
        <v>1113.76</v>
      </c>
      <c r="BK7" s="38">
        <v>1125.69</v>
      </c>
      <c r="BL7" s="38">
        <v>1134.67</v>
      </c>
      <c r="BM7" s="38">
        <v>1144.79</v>
      </c>
      <c r="BN7" s="38">
        <v>1061.58</v>
      </c>
      <c r="BO7" s="38">
        <v>1141.75</v>
      </c>
      <c r="BP7" s="38">
        <v>116.85</v>
      </c>
      <c r="BQ7" s="38">
        <v>108</v>
      </c>
      <c r="BR7" s="38">
        <v>116.66</v>
      </c>
      <c r="BS7" s="38">
        <v>31.11</v>
      </c>
      <c r="BT7" s="38">
        <v>23.05</v>
      </c>
      <c r="BU7" s="38">
        <v>34.25</v>
      </c>
      <c r="BV7" s="38">
        <v>46.48</v>
      </c>
      <c r="BW7" s="38">
        <v>40.6</v>
      </c>
      <c r="BX7" s="38">
        <v>56.04</v>
      </c>
      <c r="BY7" s="38">
        <v>58.52</v>
      </c>
      <c r="BZ7" s="38">
        <v>54.93</v>
      </c>
      <c r="CA7" s="38">
        <v>100.34</v>
      </c>
      <c r="CB7" s="38">
        <v>110.94</v>
      </c>
      <c r="CC7" s="38">
        <v>102.5</v>
      </c>
      <c r="CD7" s="38">
        <v>393.88</v>
      </c>
      <c r="CE7" s="38">
        <v>532.86</v>
      </c>
      <c r="CF7" s="38">
        <v>501.18</v>
      </c>
      <c r="CG7" s="38">
        <v>376.61</v>
      </c>
      <c r="CH7" s="38">
        <v>440.03</v>
      </c>
      <c r="CI7" s="38">
        <v>304.35000000000002</v>
      </c>
      <c r="CJ7" s="38">
        <v>296.3</v>
      </c>
      <c r="CK7" s="38">
        <v>292.18</v>
      </c>
      <c r="CL7" s="38">
        <v>77.66</v>
      </c>
      <c r="CM7" s="38">
        <v>77.430000000000007</v>
      </c>
      <c r="CN7" s="38">
        <v>72.56</v>
      </c>
      <c r="CO7" s="38">
        <v>68.92</v>
      </c>
      <c r="CP7" s="38">
        <v>74.77</v>
      </c>
      <c r="CQ7" s="38">
        <v>57.55</v>
      </c>
      <c r="CR7" s="38">
        <v>57.43</v>
      </c>
      <c r="CS7" s="38">
        <v>57.29</v>
      </c>
      <c r="CT7" s="38">
        <v>55.9</v>
      </c>
      <c r="CU7" s="38">
        <v>57.3</v>
      </c>
      <c r="CV7" s="38">
        <v>56.91</v>
      </c>
      <c r="CW7" s="38">
        <v>76.64</v>
      </c>
      <c r="CX7" s="38">
        <v>77.95</v>
      </c>
      <c r="CY7" s="38">
        <v>83.19</v>
      </c>
      <c r="CZ7" s="38">
        <v>54.59</v>
      </c>
      <c r="DA7" s="38">
        <v>77.37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0.51</v>
      </c>
      <c r="EF7" s="38">
        <v>0.54</v>
      </c>
      <c r="EG7" s="38">
        <v>0.1</v>
      </c>
      <c r="EH7" s="38">
        <v>1.5</v>
      </c>
      <c r="EI7" s="38">
        <v>0.8</v>
      </c>
      <c r="EJ7" s="38">
        <v>0.69</v>
      </c>
      <c r="EK7" s="38">
        <v>0.65</v>
      </c>
      <c r="EL7" s="38">
        <v>0.53</v>
      </c>
      <c r="EM7" s="38">
        <v>0.72</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0146 inoue</cp:lastModifiedBy>
  <cp:lastPrinted>2019-01-30T02:37:02Z</cp:lastPrinted>
  <dcterms:created xsi:type="dcterms:W3CDTF">2018-12-03T08:45:58Z</dcterms:created>
  <dcterms:modified xsi:type="dcterms:W3CDTF">2019-01-30T02:43:38Z</dcterms:modified>
  <cp:category/>
</cp:coreProperties>
</file>