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1　職員個別フォルダ\澁谷　香織\00 財政\06-01公営企業\【1.30】公営企業に係る経営比較分析表（平成２９年度決算）の分析等について（依頼）\24 産山村\簡易水道\"/>
    </mc:Choice>
  </mc:AlternateContent>
  <workbookProtection workbookAlgorithmName="SHA-512" workbookHashValue="EDsMcndkAD2vkjww0356ZY4lff1D/JY7+zacJscujADr0WVY94sg0Mvw7Mcctfu60PO8t05E7Ml6KME0bo8k9g==" workbookSaltValue="02ypWzreJ8G6cANN3HY1LA==" workbookSpinCount="100000" lockStructure="1"/>
  <bookViews>
    <workbookView xWindow="0" yWindow="0" windowWidth="26850" windowHeight="898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<sst xmlns="http://schemas.openxmlformats.org/spreadsheetml/2006/main" count="237" uniqueCount="124">
  <si>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</si>
  <si>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</si>
  <si>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</si>
  <si>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</si>
  <si>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</si>
  <si>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</si>
  <si>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</si>
  <si>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</si>
  <si>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</si>
  <si>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</si>
  <si>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</si>
  <si>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</si>
  <si>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</si>
  <si>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</si>
  <si>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</si>
  <si>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</si>
  <si>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</si>
  <si>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</si>
  <si>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</si>
  <si>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</si>
  <si>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</si>
  <si>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</si>
  <si>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</si>
  <si>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</si>
  <si>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</si>
  <si>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</si>
  <si>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</si>
  <si>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</si>
  <si>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</si>
  <si>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</si>
  <si>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</si>
  <si>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</si>
  <si>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</si>
  <si>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</si>
  <si>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</si>
  <si>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</si>
  <si>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</si>
  <si>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</si>
  <si>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</si>
  <si>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</si>
  <si>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</si>
  <si>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</si>
  <si>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</si>
  <si>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</si>
  <si>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</si>
  <si>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</si>
  <si>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</si>
  <si>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</si>
  <si>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</si>
  <si>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</si>
  <si>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</si>
  <si>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</si>
  <si>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</si>
  <si>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</si>
  <si>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</si>
  <si>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</si>
  <si>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</si>
  <si>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</si>
  <si>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</si>
  <si>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</si>
  <si>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</si>
  <si>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</si>
  <si>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</si>
  <si>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</si>
  <si>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</si>
  <si>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</si>
  <si>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</si>
  <si>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</si>
  <si>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</si>
  <si>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</si>
  <si>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</si>
  <si>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</si>
  <si>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</si>
  <si>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</si>
  <si>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</si>
  <si>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</si>
  <si>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</si>
  <si>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</si>
  <si>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</si>
  <si>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</si>
  <si>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</si>
  <si>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</si>
  <si>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</si>
  <si>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</si>
  <si>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</si>
  <si>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</si>
  <si>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</si>
  <si>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</si>
  <si>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</si>
  <si>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</si>
  <si>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</si>
  <si>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</si>
  <si>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</si>
  <si>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</si>
  <si>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</si>
  <si>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</si>
  <si>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</si>
  <si>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</si>
  <si>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</si>
  <si>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</si>
  <si>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</si>
  <si>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</si>
  <si>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</si>
  <si>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</si>
  <si>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</si>
  <si>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</si>
  <si>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</si>
  <si>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</si>
  <si>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</si>
  <si>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</si>
  <si>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</si>
  <si>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</si>
  <si>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</si>
  <si>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</si>
  <si>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</si>
  <si>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</si>
  <si>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</si>
  <si>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</si>
  <si>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</si>
  <si>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</si>
  <si>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</si>
  <si>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本村では近年、漏水事故も増え、安定した水の供給が難しくなっている。数年の内に多数の施設や管路が耐用年数を超えてしまうことから、今後計画的な更新をしていく必要がある。
今後、水道整備基本計画等の作成や台帳を整理して、計画的に更新していく予定である。</t>
    <phoneticPr fontId="4"/>
  </si>
  <si>
    <t>今後も給水人口の減少により、料金収入も減少し適切な維持管理が困難になると予想される。水道施設・管路が更新時期を迎えるため、早期に計画を見直していく必要があり、経営戦略を平成32年度までに策定する予定である。</t>
    <phoneticPr fontId="4"/>
  </si>
  <si>
    <t>現在の経営状況として、平成２７年度では敷設後３０年を越える水道管の破損が相次ぎ、収益的収支比率が低下した。そのため、平成２８年度から２９年度で水道管の更新を行った。また、料金回収率は料金改定及び徴収率の向上に伴い、上昇している。施設利用率はほぼ横ばいで高い利用率である。
老朽化した施設等を更新していくことで有収率の向上、修繕費等の削減など財政への負担の軽減を図り、適切な維持管理をしていく必要がある。</t>
    <rPh sb="68" eb="70">
      <t>ネンド</t>
    </rPh>
    <rPh sb="91" eb="93">
      <t>リョウキン</t>
    </rPh>
    <rPh sb="93" eb="95">
      <t>カイテイ</t>
    </rPh>
    <rPh sb="95" eb="96">
      <t>オヨ</t>
    </rPh>
    <rPh sb="97" eb="99">
      <t>チョウシュウ</t>
    </rPh>
    <rPh sb="99" eb="100">
      <t>リツ</t>
    </rPh>
    <rPh sb="101" eb="103">
      <t>コウジョウ</t>
    </rPh>
    <rPh sb="104" eb="105">
      <t>トモナ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</si>
</sst>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0.72</c:v>
                </c:pt>
                <c:pt idx="4" formatCode="#,##0.00;&quot;△&quot;#,##0.00;&quot;-&quot;">
                  <c:v>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F9-489D-B35C-1A3A78AA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87848"/>
        <c:axId val="38875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F9-489D-B35C-1A3A78AA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87848"/>
        <c:axId val="388753384"/>
      </c:lineChart>
      <c:dateAx>
        <c:axId val="454487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753384"/>
        <c:crosses val="autoZero"/>
        <c:auto val="1"/>
        <c:lblOffset val="100"/>
        <c:baseTimeUnit val="years"/>
      </c:dateAx>
      <c:valAx>
        <c:axId val="38875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48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93.95</c:v>
                </c:pt>
                <c:pt idx="2">
                  <c:v>93.69</c:v>
                </c:pt>
                <c:pt idx="3">
                  <c:v>93.95</c:v>
                </c:pt>
                <c:pt idx="4">
                  <c:v>93.95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B-4D1E-A5A9-57B5E69D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912536"/>
        <c:axId val="21589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B-4D1E-A5A9-57B5E69D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12536"/>
        <c:axId val="215890296"/>
      </c:lineChart>
      <c:dateAx>
        <c:axId val="39091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90296"/>
        <c:crosses val="autoZero"/>
        <c:auto val="1"/>
        <c:lblOffset val="100"/>
        <c:baseTimeUnit val="years"/>
      </c:dateAx>
      <c:valAx>
        <c:axId val="21589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912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64.430000000000007</c:v>
                </c:pt>
                <c:pt idx="2">
                  <c:v>67.25</c:v>
                </c:pt>
                <c:pt idx="3">
                  <c:v>72.180000000000007</c:v>
                </c:pt>
                <c:pt idx="4">
                  <c:v>70.41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E8-4534-B6A4-EB9B471F2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93864"/>
        <c:axId val="44989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E8-4534-B6A4-EB9B471F2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93864"/>
        <c:axId val="449897392"/>
      </c:lineChart>
      <c:dateAx>
        <c:axId val="449893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897392"/>
        <c:crosses val="autoZero"/>
        <c:auto val="1"/>
        <c:lblOffset val="100"/>
        <c:baseTimeUnit val="years"/>
      </c:dateAx>
      <c:valAx>
        <c:axId val="44989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893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60.86</c:v>
                </c:pt>
                <c:pt idx="1">
                  <c:v>59.36</c:v>
                </c:pt>
                <c:pt idx="2">
                  <c:v>47.26</c:v>
                </c:pt>
                <c:pt idx="3">
                  <c:v>59.51</c:v>
                </c:pt>
                <c:pt idx="4">
                  <c:v>107.43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87-4FB3-BA7A-195AE678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752992"/>
        <c:axId val="38875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87-4FB3-BA7A-195AE678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52992"/>
        <c:axId val="388751816"/>
      </c:lineChart>
      <c:dateAx>
        <c:axId val="38875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751816"/>
        <c:crosses val="autoZero"/>
        <c:auto val="1"/>
        <c:lblOffset val="100"/>
        <c:baseTimeUnit val="years"/>
      </c:dateAx>
      <c:valAx>
        <c:axId val="38875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75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9-484B-BDA5-B31F6EF23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752208"/>
        <c:axId val="388752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F9-484B-BDA5-B31F6EF23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52208"/>
        <c:axId val="388752600"/>
      </c:lineChart>
      <c:dateAx>
        <c:axId val="38875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752600"/>
        <c:crosses val="autoZero"/>
        <c:auto val="1"/>
        <c:lblOffset val="100"/>
        <c:baseTimeUnit val="years"/>
      </c:dateAx>
      <c:valAx>
        <c:axId val="388752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75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9-4A22-B9CE-E9746015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910576"/>
        <c:axId val="39091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9-4A22-B9CE-E9746015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10576"/>
        <c:axId val="390910184"/>
      </c:lineChart>
      <c:dateAx>
        <c:axId val="39091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910184"/>
        <c:crosses val="autoZero"/>
        <c:auto val="1"/>
        <c:lblOffset val="100"/>
        <c:baseTimeUnit val="years"/>
      </c:dateAx>
      <c:valAx>
        <c:axId val="39091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91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FA-4E2E-B04F-B3DBEA58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912928"/>
        <c:axId val="39091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FA-4E2E-B04F-B3DBEA58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12928"/>
        <c:axId val="390911752"/>
      </c:lineChart>
      <c:dateAx>
        <c:axId val="39091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911752"/>
        <c:crosses val="autoZero"/>
        <c:auto val="1"/>
        <c:lblOffset val="100"/>
        <c:baseTimeUnit val="years"/>
      </c:dateAx>
      <c:valAx>
        <c:axId val="39091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91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AE-4611-95BE-1011E22D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84560"/>
        <c:axId val="2167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AE-4611-95BE-1011E22D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84560"/>
        <c:axId val="216785344"/>
      </c:lineChart>
      <c:dateAx>
        <c:axId val="21678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785344"/>
        <c:crosses val="autoZero"/>
        <c:auto val="1"/>
        <c:lblOffset val="100"/>
        <c:baseTimeUnit val="years"/>
      </c:dateAx>
      <c:valAx>
        <c:axId val="2167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78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1225.0999999999999</c:v>
                </c:pt>
                <c:pt idx="1">
                  <c:v>1139.6199999999999</c:v>
                </c:pt>
                <c:pt idx="2">
                  <c:v>961.51</c:v>
                </c:pt>
                <c:pt idx="3">
                  <c:v>871.19</c:v>
                </c:pt>
                <c:pt idx="4">
                  <c:v>647.28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F-44BE-AB96-611FC77E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84168"/>
        <c:axId val="44921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7F-44BE-AB96-611FC77E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84168"/>
        <c:axId val="449216152"/>
      </c:lineChart>
      <c:dateAx>
        <c:axId val="21678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16152"/>
        <c:crosses val="autoZero"/>
        <c:auto val="1"/>
        <c:lblOffset val="100"/>
        <c:baseTimeUnit val="years"/>
      </c:dateAx>
      <c:valAx>
        <c:axId val="44921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784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51.84</c:v>
                </c:pt>
                <c:pt idx="1">
                  <c:v>51.18</c:v>
                </c:pt>
                <c:pt idx="2">
                  <c:v>41.71</c:v>
                </c:pt>
                <c:pt idx="3">
                  <c:v>53.26</c:v>
                </c:pt>
                <c:pt idx="4">
                  <c:v>98.69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46-4D4B-90A7-565D1692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18504"/>
        <c:axId val="44921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46-4D4B-90A7-565D1692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18504"/>
        <c:axId val="449218896"/>
      </c:lineChart>
      <c:dateAx>
        <c:axId val="449218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18896"/>
        <c:crosses val="autoZero"/>
        <c:auto val="1"/>
        <c:lblOffset val="100"/>
        <c:baseTimeUnit val="years"/>
      </c:dateAx>
      <c:valAx>
        <c:axId val="44921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18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184.83</c:v>
                </c:pt>
                <c:pt idx="1">
                  <c:v>188.86</c:v>
                </c:pt>
                <c:pt idx="2">
                  <c:v>233.11</c:v>
                </c:pt>
                <c:pt idx="3">
                  <c:v>181.61</c:v>
                </c:pt>
                <c:pt idx="4">
                  <c:v>116.81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60-4707-9EC4-A693E173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59552"/>
        <c:axId val="21646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60-4707-9EC4-A693E173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59552"/>
        <c:axId val="216460336"/>
      </c:lineChart>
      <c:dateAx>
        <c:axId val="21645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460336"/>
        <c:crosses val="autoZero"/>
        <c:auto val="1"/>
        <c:lblOffset val="100"/>
        <c:baseTimeUnit val="years"/>
      </c:dateAx>
      <c:valAx>
        <c:axId val="21646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45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熊本県　産山村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1523</v>
      </c>
      <c r="AM8" s="49"/>
      <c r="AN8" s="49"/>
      <c r="AO8" s="49"/>
      <c r="AP8" s="49"/>
      <c r="AQ8" s="49"/>
      <c r="AR8" s="49"/>
      <c r="AS8" s="49"/>
      <c r="AT8" s="45">
        <f>データ!$S$6</f>
        <v>60.81</v>
      </c>
      <c r="AU8" s="45"/>
      <c r="AV8" s="45"/>
      <c r="AW8" s="45"/>
      <c r="AX8" s="45"/>
      <c r="AY8" s="45"/>
      <c r="AZ8" s="45"/>
      <c r="BA8" s="45"/>
      <c r="BB8" s="45">
        <f>データ!$T$6</f>
        <v>25.05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90.93</v>
      </c>
      <c r="Q10" s="45"/>
      <c r="R10" s="45"/>
      <c r="S10" s="45"/>
      <c r="T10" s="45"/>
      <c r="U10" s="45"/>
      <c r="V10" s="45"/>
      <c r="W10" s="49">
        <f>データ!$Q$6</f>
        <v>1900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1384</v>
      </c>
      <c r="AM10" s="49"/>
      <c r="AN10" s="49"/>
      <c r="AO10" s="49"/>
      <c r="AP10" s="49"/>
      <c r="AQ10" s="49"/>
      <c r="AR10" s="49"/>
      <c r="AS10" s="49"/>
      <c r="AT10" s="45">
        <f>データ!$V$6</f>
        <v>0.24</v>
      </c>
      <c r="AU10" s="45"/>
      <c r="AV10" s="45"/>
      <c r="AW10" s="45"/>
      <c r="AX10" s="45"/>
      <c r="AY10" s="45"/>
      <c r="AZ10" s="45"/>
      <c r="BA10" s="45"/>
      <c r="BB10" s="45">
        <f>データ!$W$6</f>
        <v>5766.67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D5uuL1xFjbBKHLKDPYv20F9wDvptaf/OAEDD2/MPkRtvnLdG+PIGmLiQ7sZTNsLxHOsWSa9BlZEPtUSbeUssPQ==" saltValue="1WvZFde6wGprPlPQVA2N/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434256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熊本県　産山村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90.93</v>
      </c>
      <c r="Q6" s="34">
        <f t="shared" si="3"/>
        <v>1900</v>
      </c>
      <c r="R6" s="34">
        <f t="shared" si="3"/>
        <v>1523</v>
      </c>
      <c r="S6" s="34">
        <f t="shared" si="3"/>
        <v>60.81</v>
      </c>
      <c r="T6" s="34">
        <f t="shared" si="3"/>
        <v>25.05</v>
      </c>
      <c r="U6" s="34">
        <f t="shared" si="3"/>
        <v>1384</v>
      </c>
      <c r="V6" s="34">
        <f t="shared" si="3"/>
        <v>0.24</v>
      </c>
      <c r="W6" s="34">
        <f t="shared" si="3"/>
        <v>5766.67</v>
      </c>
      <c r="X6" s="35">
        <f>IF(X7="",NA(),X7)</f>
        <v>60.86</v>
      </c>
      <c r="Y6" s="35">
        <f t="shared" ref="Y6:AG6" si="4">IF(Y7="",NA(),Y7)</f>
        <v>59.36</v>
      </c>
      <c r="Z6" s="35">
        <f t="shared" si="4"/>
        <v>47.26</v>
      </c>
      <c r="AA6" s="35">
        <f t="shared" si="4"/>
        <v>59.51</v>
      </c>
      <c r="AB6" s="35">
        <f t="shared" si="4"/>
        <v>107.43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1225.0999999999999</v>
      </c>
      <c r="BF6" s="35">
        <f t="shared" ref="BF6:BN6" si="7">IF(BF7="",NA(),BF7)</f>
        <v>1139.6199999999999</v>
      </c>
      <c r="BG6" s="35">
        <f t="shared" si="7"/>
        <v>961.51</v>
      </c>
      <c r="BH6" s="35">
        <f t="shared" si="7"/>
        <v>871.19</v>
      </c>
      <c r="BI6" s="35">
        <f t="shared" si="7"/>
        <v>647.28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51.84</v>
      </c>
      <c r="BQ6" s="35">
        <f t="shared" ref="BQ6:BY6" si="8">IF(BQ7="",NA(),BQ7)</f>
        <v>51.18</v>
      </c>
      <c r="BR6" s="35">
        <f t="shared" si="8"/>
        <v>41.71</v>
      </c>
      <c r="BS6" s="35">
        <f t="shared" si="8"/>
        <v>53.26</v>
      </c>
      <c r="BT6" s="35">
        <f t="shared" si="8"/>
        <v>98.69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184.83</v>
      </c>
      <c r="CB6" s="35">
        <f t="shared" ref="CB6:CJ6" si="9">IF(CB7="",NA(),CB7)</f>
        <v>188.86</v>
      </c>
      <c r="CC6" s="35">
        <f t="shared" si="9"/>
        <v>233.11</v>
      </c>
      <c r="CD6" s="35">
        <f t="shared" si="9"/>
        <v>181.61</v>
      </c>
      <c r="CE6" s="35">
        <f t="shared" si="9"/>
        <v>116.81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93.95</v>
      </c>
      <c r="CM6" s="35">
        <f t="shared" ref="CM6:CU6" si="10">IF(CM7="",NA(),CM7)</f>
        <v>93.95</v>
      </c>
      <c r="CN6" s="35">
        <f t="shared" si="10"/>
        <v>93.69</v>
      </c>
      <c r="CO6" s="35">
        <f t="shared" si="10"/>
        <v>93.95</v>
      </c>
      <c r="CP6" s="35">
        <f t="shared" si="10"/>
        <v>93.95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67.22</v>
      </c>
      <c r="CX6" s="35">
        <f t="shared" ref="CX6:DF6" si="11">IF(CX7="",NA(),CX7)</f>
        <v>64.430000000000007</v>
      </c>
      <c r="CY6" s="35">
        <f t="shared" si="11"/>
        <v>67.25</v>
      </c>
      <c r="CZ6" s="35">
        <f t="shared" si="11"/>
        <v>72.180000000000007</v>
      </c>
      <c r="DA6" s="35">
        <f t="shared" si="11"/>
        <v>70.41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5">
        <f t="shared" si="14"/>
        <v>0.72</v>
      </c>
      <c r="EH6" s="35">
        <f t="shared" si="14"/>
        <v>0.72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434256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90.93</v>
      </c>
      <c r="Q7" s="38">
        <v>1900</v>
      </c>
      <c r="R7" s="38">
        <v>1523</v>
      </c>
      <c r="S7" s="38">
        <v>60.81</v>
      </c>
      <c r="T7" s="38">
        <v>25.05</v>
      </c>
      <c r="U7" s="38">
        <v>1384</v>
      </c>
      <c r="V7" s="38">
        <v>0.24</v>
      </c>
      <c r="W7" s="38">
        <v>5766.67</v>
      </c>
      <c r="X7" s="38">
        <v>60.86</v>
      </c>
      <c r="Y7" s="38">
        <v>59.36</v>
      </c>
      <c r="Z7" s="38">
        <v>47.26</v>
      </c>
      <c r="AA7" s="38">
        <v>59.51</v>
      </c>
      <c r="AB7" s="38">
        <v>107.43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1225.0999999999999</v>
      </c>
      <c r="BF7" s="38">
        <v>1139.6199999999999</v>
      </c>
      <c r="BG7" s="38">
        <v>961.51</v>
      </c>
      <c r="BH7" s="38">
        <v>871.19</v>
      </c>
      <c r="BI7" s="38">
        <v>647.28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51.84</v>
      </c>
      <c r="BQ7" s="38">
        <v>51.18</v>
      </c>
      <c r="BR7" s="38">
        <v>41.71</v>
      </c>
      <c r="BS7" s="38">
        <v>53.26</v>
      </c>
      <c r="BT7" s="38">
        <v>98.69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184.83</v>
      </c>
      <c r="CB7" s="38">
        <v>188.86</v>
      </c>
      <c r="CC7" s="38">
        <v>233.11</v>
      </c>
      <c r="CD7" s="38">
        <v>181.61</v>
      </c>
      <c r="CE7" s="38">
        <v>116.81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93.95</v>
      </c>
      <c r="CM7" s="38">
        <v>93.95</v>
      </c>
      <c r="CN7" s="38">
        <v>93.69</v>
      </c>
      <c r="CO7" s="38">
        <v>93.95</v>
      </c>
      <c r="CP7" s="38">
        <v>93.95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67.22</v>
      </c>
      <c r="CX7" s="38">
        <v>64.430000000000007</v>
      </c>
      <c r="CY7" s="38">
        <v>67.25</v>
      </c>
      <c r="CZ7" s="38">
        <v>72.180000000000007</v>
      </c>
      <c r="DA7" s="38">
        <v>70.41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0.72</v>
      </c>
      <c r="EH7" s="38">
        <v>0.72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2019-01-25T08:09:31Z</cp:lastPrinted>
  <dcterms:created xsi:type="dcterms:W3CDTF">2018-12-03T08:45:57Z</dcterms:created>
  <dcterms:modified xsi:type="dcterms:W3CDTF">2019-02-15T06:03:50Z</dcterms:modified>
  <cp:category/>
</cp:coreProperties>
</file>