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Lb2etlUey9MX66qiVRdnZzEi5ky3vrrCAABStab9udGwNPOvI+H3uP2G4RQFc+L9LmMVLqJ+QVRb/iWjtdbsVg==" workbookSaltValue="KzPPGelTcgNTMYqYPr48H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<sst xmlns="http://schemas.openxmlformats.org/spreadsheetml/2006/main" count="237" uniqueCount="125">
  <si>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</si>
  <si>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</si>
  <si>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</si>
  <si>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</si>
  <si>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</si>
  <si>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</si>
  <si>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</si>
  <si>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</si>
  <si>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</si>
  <si>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</si>
  <si>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</si>
  <si>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</si>
  <si>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</si>
  <si>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</si>
  <si>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</si>
  <si>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</si>
  <si>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</si>
  <si>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</si>
  <si>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</si>
  <si>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</si>
  <si>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</si>
  <si>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</si>
  <si>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</si>
  <si>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</si>
  <si>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</si>
  <si>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</si>
  <si>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</si>
  <si>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</si>
  <si>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</si>
  <si>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</si>
  <si>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</si>
  <si>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</si>
  <si>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</si>
  <si>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</si>
  <si>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</si>
  <si>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</si>
  <si>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</si>
  <si>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</si>
  <si>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</si>
  <si>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</si>
  <si>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</si>
  <si>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</si>
  <si>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</si>
  <si>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</si>
  <si>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</si>
  <si>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</si>
  <si>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</si>
  <si>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</si>
  <si>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</si>
  <si>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</si>
  <si>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</si>
  <si>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</si>
  <si>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</si>
  <si>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</si>
  <si>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</si>
  <si>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</si>
  <si>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</si>
  <si>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</si>
  <si>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</si>
  <si>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</si>
  <si>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</si>
  <si>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</si>
  <si>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</si>
  <si>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</si>
  <si>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</si>
  <si>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</si>
  <si>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</si>
  <si>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</si>
  <si>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</si>
  <si>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</si>
  <si>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</si>
  <si>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</si>
  <si>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</si>
  <si>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</si>
  <si>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</si>
  <si>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</si>
  <si>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</si>
  <si>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</si>
  <si>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</si>
  <si>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</si>
  <si>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</si>
  <si>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</si>
  <si>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</si>
  <si>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</si>
  <si>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</si>
  <si>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</si>
  <si>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</si>
  <si>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</si>
  <si>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</si>
  <si>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</si>
  <si>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</si>
  <si>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</si>
  <si>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</si>
  <si>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</si>
  <si>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</si>
  <si>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</si>
  <si>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</si>
  <si>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</si>
  <si>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</si>
  <si>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</si>
  <si>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</si>
  <si>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</si>
  <si>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</si>
  <si>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</si>
  <si>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</si>
  <si>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</si>
  <si>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</si>
  <si>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</si>
  <si>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</si>
  <si>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</si>
  <si>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</si>
  <si>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</si>
  <si>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</si>
  <si>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</si>
  <si>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</si>
  <si>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</si>
  <si>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</si>
  <si>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</si>
  <si>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</si>
  <si>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</si>
  <si>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</si>
  <si>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</si>
  <si>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や料金回収率など高い数字を示し、収支的には良好な運営が出来ていると判断している。しかし、設立当初から50年を迎えようとする中で、これまで大規模な改良工事を行っていないため、施設の老朽化が著しいのが現状である。旅館施設が多く稼働率も高いことから、施設の改修並びに管路更新は避けられない課題となっている。今後も課題解消に向けた取組を検討していくものである。
　経営戦略については、今後策定予定である。</t>
    <phoneticPr fontId="4"/>
  </si>
  <si>
    <t>①該当数値なし
②該当数値なし
③管路更新率は、全国及び類似団体を下回っている。これは、修繕で賄っており大規模な配水管布設替工事を行っていないためである。</t>
    <rPh sb="33" eb="34">
      <t>シタ</t>
    </rPh>
    <phoneticPr fontId="4"/>
  </si>
  <si>
    <t xml:space="preserve">①収益的収支比率は100％である。全国及び類似団体を上回る状況であり、収支は健全な水準である。
②該当数値なし。
③該当数値なし。
④企業債残高対給水収益比率は、全国及び類似団体を大きく下回っている。これは起債が伴う改良工事を長年行っていないためで、起債も平成26年度末で終了した。
⑤料金回収率は100%である。全国及び類似団体を大きく上回っており、健全な水準である。H28は、熊本地震によるものである。
⑥給水原価は、全国及び類似団体を下回ってる。これは、浄水場がない等水道施設に大きな経費がかからないことが要因である。H28は、熊本地震によるものである。
⑦施設利用率は、全国及び類似団体を上回っている。これはこの地域が旅館街という特性のためで、住民の生活水だけではなく、旅館経営に活用しているためである。
⑧有収率は、全国及び類似団体を下回っている。これは、設立当初より50年近くなるが大規模な改修工事を行っておらず、配水管等施設の老朽化が著しいためである。
</t>
    <rPh sb="166" eb="167">
      <t>オオ</t>
    </rPh>
    <rPh sb="169" eb="170">
      <t>ウエ</t>
    </rPh>
    <rPh sb="176" eb="178">
      <t>ケンゼン</t>
    </rPh>
    <rPh sb="179" eb="181">
      <t>スイジュン</t>
    </rPh>
    <rPh sb="190" eb="192">
      <t>クマモト</t>
    </rPh>
    <rPh sb="192" eb="194">
      <t>ジシン</t>
    </rPh>
    <rPh sb="220" eb="221">
      <t>シタ</t>
    </rPh>
    <rPh sb="298" eb="299">
      <t>ウエ</t>
    </rPh>
    <rPh sb="313" eb="316">
      <t>リョカンガイ</t>
    </rPh>
    <rPh sb="329" eb="331">
      <t>セイカツ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</si>
</sst>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2.39</c:v>
                </c:pt>
                <c:pt idx="4">
                  <c:v>0</c:v>
                </c:pt>
              </c:numCache>
            </c:numRef>
          </c:val>
          <c:extLst xmlns:c16r2="http://schemas.microsoft.com/office/drawing/2015/06/chart">
            <c:ext xmlns:c16="http://schemas.microsoft.com/office/drawing/2014/chart" uri="{C3380CC4-5D6E-409C-BE32-E72D297353CC}">
              <c16:uniqueId val="{00000000-4AB1-47E9-BB36-1E9442D50962}"/>
            </c:ext>
          </c:extLst>
        </c:ser>
        <c:dLbls>
          <c:showLegendKey val="0"/>
          <c:showVal val="0"/>
          <c:showCatName val="0"/>
          <c:showSerName val="0"/>
          <c:showPercent val="0"/>
          <c:showBubbleSize val="0"/>
        </c:dLbls>
        <c:gapWidth val="150"/>
        <c:axId val="48155264"/>
        <c:axId val="4816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4AB1-47E9-BB36-1E9442D50962}"/>
            </c:ext>
          </c:extLst>
        </c:ser>
        <c:dLbls>
          <c:showLegendKey val="0"/>
          <c:showVal val="0"/>
          <c:showCatName val="0"/>
          <c:showSerName val="0"/>
          <c:showPercent val="0"/>
          <c:showBubbleSize val="0"/>
        </c:dLbls>
        <c:marker val="1"/>
        <c:smooth val="0"/>
        <c:axId val="48155264"/>
        <c:axId val="48165632"/>
      </c:lineChart>
      <c:dateAx>
        <c:axId val="48155264"/>
        <c:scaling>
          <c:orientation val="minMax"/>
        </c:scaling>
        <c:delete val="1"/>
        <c:axPos val="b"/>
        <c:numFmt formatCode="ge" sourceLinked="1"/>
        <c:majorTickMark val="none"/>
        <c:minorTickMark val="none"/>
        <c:tickLblPos val="none"/>
        <c:crossAx val="48165632"/>
        <c:crosses val="autoZero"/>
        <c:auto val="1"/>
        <c:lblOffset val="100"/>
        <c:baseTimeUnit val="years"/>
      </c:dateAx>
      <c:valAx>
        <c:axId val="481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418.62</c:v>
                </c:pt>
                <c:pt idx="1">
                  <c:v>429.57</c:v>
                </c:pt>
                <c:pt idx="2">
                  <c:v>303.68</c:v>
                </c:pt>
                <c:pt idx="3">
                  <c:v>40.770000000000003</c:v>
                </c:pt>
                <c:pt idx="4">
                  <c:v>52.25</c:v>
                </c:pt>
              </c:numCache>
            </c:numRef>
          </c:val>
          <c:extLst xmlns:c16r2="http://schemas.microsoft.com/office/drawing/2015/06/chart">
            <c:ext xmlns:c16="http://schemas.microsoft.com/office/drawing/2014/chart" uri="{C3380CC4-5D6E-409C-BE32-E72D297353CC}">
              <c16:uniqueId val="{00000000-2D70-45A8-902D-553B9F1DA368}"/>
            </c:ext>
          </c:extLst>
        </c:ser>
        <c:dLbls>
          <c:showLegendKey val="0"/>
          <c:showVal val="0"/>
          <c:showCatName val="0"/>
          <c:showSerName val="0"/>
          <c:showPercent val="0"/>
          <c:showBubbleSize val="0"/>
        </c:dLbls>
        <c:gapWidth val="150"/>
        <c:axId val="49318144"/>
        <c:axId val="493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2D70-45A8-902D-553B9F1DA368}"/>
            </c:ext>
          </c:extLst>
        </c:ser>
        <c:dLbls>
          <c:showLegendKey val="0"/>
          <c:showVal val="0"/>
          <c:showCatName val="0"/>
          <c:showSerName val="0"/>
          <c:showPercent val="0"/>
          <c:showBubbleSize val="0"/>
        </c:dLbls>
        <c:marker val="1"/>
        <c:smooth val="0"/>
        <c:axId val="49318144"/>
        <c:axId val="49324416"/>
      </c:lineChart>
      <c:dateAx>
        <c:axId val="49318144"/>
        <c:scaling>
          <c:orientation val="minMax"/>
        </c:scaling>
        <c:delete val="1"/>
        <c:axPos val="b"/>
        <c:numFmt formatCode="ge" sourceLinked="1"/>
        <c:majorTickMark val="none"/>
        <c:minorTickMark val="none"/>
        <c:tickLblPos val="none"/>
        <c:crossAx val="49324416"/>
        <c:crosses val="autoZero"/>
        <c:auto val="1"/>
        <c:lblOffset val="100"/>
        <c:baseTimeUnit val="years"/>
      </c:dateAx>
      <c:valAx>
        <c:axId val="493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37.76</c:v>
                </c:pt>
                <c:pt idx="1">
                  <c:v>32.96</c:v>
                </c:pt>
                <c:pt idx="2">
                  <c:v>35.950000000000003</c:v>
                </c:pt>
                <c:pt idx="3">
                  <c:v>48.67</c:v>
                </c:pt>
                <c:pt idx="4">
                  <c:v>59.46</c:v>
                </c:pt>
              </c:numCache>
            </c:numRef>
          </c:val>
          <c:extLst xmlns:c16r2="http://schemas.microsoft.com/office/drawing/2015/06/chart">
            <c:ext xmlns:c16="http://schemas.microsoft.com/office/drawing/2014/chart" uri="{C3380CC4-5D6E-409C-BE32-E72D297353CC}">
              <c16:uniqueId val="{00000000-BC03-4CC4-B93A-8976B4239027}"/>
            </c:ext>
          </c:extLst>
        </c:ser>
        <c:dLbls>
          <c:showLegendKey val="0"/>
          <c:showVal val="0"/>
          <c:showCatName val="0"/>
          <c:showSerName val="0"/>
          <c:showPercent val="0"/>
          <c:showBubbleSize val="0"/>
        </c:dLbls>
        <c:gapWidth val="150"/>
        <c:axId val="49367680"/>
        <c:axId val="4937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BC03-4CC4-B93A-8976B4239027}"/>
            </c:ext>
          </c:extLst>
        </c:ser>
        <c:dLbls>
          <c:showLegendKey val="0"/>
          <c:showVal val="0"/>
          <c:showCatName val="0"/>
          <c:showSerName val="0"/>
          <c:showPercent val="0"/>
          <c:showBubbleSize val="0"/>
        </c:dLbls>
        <c:marker val="1"/>
        <c:smooth val="0"/>
        <c:axId val="49367680"/>
        <c:axId val="49373952"/>
      </c:lineChart>
      <c:dateAx>
        <c:axId val="49367680"/>
        <c:scaling>
          <c:orientation val="minMax"/>
        </c:scaling>
        <c:delete val="1"/>
        <c:axPos val="b"/>
        <c:numFmt formatCode="ge" sourceLinked="1"/>
        <c:majorTickMark val="none"/>
        <c:minorTickMark val="none"/>
        <c:tickLblPos val="none"/>
        <c:crossAx val="49373952"/>
        <c:crosses val="autoZero"/>
        <c:auto val="1"/>
        <c:lblOffset val="100"/>
        <c:baseTimeUnit val="years"/>
      </c:dateAx>
      <c:valAx>
        <c:axId val="493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3EF-4041-A2EC-73693C0440E0}"/>
            </c:ext>
          </c:extLst>
        </c:ser>
        <c:dLbls>
          <c:showLegendKey val="0"/>
          <c:showVal val="0"/>
          <c:showCatName val="0"/>
          <c:showSerName val="0"/>
          <c:showPercent val="0"/>
          <c:showBubbleSize val="0"/>
        </c:dLbls>
        <c:gapWidth val="150"/>
        <c:axId val="48458752"/>
        <c:axId val="4846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F3EF-4041-A2EC-73693C0440E0}"/>
            </c:ext>
          </c:extLst>
        </c:ser>
        <c:dLbls>
          <c:showLegendKey val="0"/>
          <c:showVal val="0"/>
          <c:showCatName val="0"/>
          <c:showSerName val="0"/>
          <c:showPercent val="0"/>
          <c:showBubbleSize val="0"/>
        </c:dLbls>
        <c:marker val="1"/>
        <c:smooth val="0"/>
        <c:axId val="48458752"/>
        <c:axId val="48460928"/>
      </c:lineChart>
      <c:dateAx>
        <c:axId val="48458752"/>
        <c:scaling>
          <c:orientation val="minMax"/>
        </c:scaling>
        <c:delete val="1"/>
        <c:axPos val="b"/>
        <c:numFmt formatCode="ge" sourceLinked="1"/>
        <c:majorTickMark val="none"/>
        <c:minorTickMark val="none"/>
        <c:tickLblPos val="none"/>
        <c:crossAx val="48460928"/>
        <c:crosses val="autoZero"/>
        <c:auto val="1"/>
        <c:lblOffset val="100"/>
        <c:baseTimeUnit val="years"/>
      </c:dateAx>
      <c:valAx>
        <c:axId val="484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E2-4E1E-8DA1-61D996CCD8B4}"/>
            </c:ext>
          </c:extLst>
        </c:ser>
        <c:dLbls>
          <c:showLegendKey val="0"/>
          <c:showVal val="0"/>
          <c:showCatName val="0"/>
          <c:showSerName val="0"/>
          <c:showPercent val="0"/>
          <c:showBubbleSize val="0"/>
        </c:dLbls>
        <c:gapWidth val="150"/>
        <c:axId val="48487808"/>
        <c:axId val="491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E2-4E1E-8DA1-61D996CCD8B4}"/>
            </c:ext>
          </c:extLst>
        </c:ser>
        <c:dLbls>
          <c:showLegendKey val="0"/>
          <c:showVal val="0"/>
          <c:showCatName val="0"/>
          <c:showSerName val="0"/>
          <c:showPercent val="0"/>
          <c:showBubbleSize val="0"/>
        </c:dLbls>
        <c:marker val="1"/>
        <c:smooth val="0"/>
        <c:axId val="48487808"/>
        <c:axId val="49182208"/>
      </c:lineChart>
      <c:dateAx>
        <c:axId val="48487808"/>
        <c:scaling>
          <c:orientation val="minMax"/>
        </c:scaling>
        <c:delete val="1"/>
        <c:axPos val="b"/>
        <c:numFmt formatCode="ge" sourceLinked="1"/>
        <c:majorTickMark val="none"/>
        <c:minorTickMark val="none"/>
        <c:tickLblPos val="none"/>
        <c:crossAx val="49182208"/>
        <c:crosses val="autoZero"/>
        <c:auto val="1"/>
        <c:lblOffset val="100"/>
        <c:baseTimeUnit val="years"/>
      </c:dateAx>
      <c:valAx>
        <c:axId val="491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95-46E7-B3BB-3C6DE9722F57}"/>
            </c:ext>
          </c:extLst>
        </c:ser>
        <c:dLbls>
          <c:showLegendKey val="0"/>
          <c:showVal val="0"/>
          <c:showCatName val="0"/>
          <c:showSerName val="0"/>
          <c:showPercent val="0"/>
          <c:showBubbleSize val="0"/>
        </c:dLbls>
        <c:gapWidth val="150"/>
        <c:axId val="49205248"/>
        <c:axId val="492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95-46E7-B3BB-3C6DE9722F57}"/>
            </c:ext>
          </c:extLst>
        </c:ser>
        <c:dLbls>
          <c:showLegendKey val="0"/>
          <c:showVal val="0"/>
          <c:showCatName val="0"/>
          <c:showSerName val="0"/>
          <c:showPercent val="0"/>
          <c:showBubbleSize val="0"/>
        </c:dLbls>
        <c:marker val="1"/>
        <c:smooth val="0"/>
        <c:axId val="49205248"/>
        <c:axId val="49207168"/>
      </c:lineChart>
      <c:dateAx>
        <c:axId val="49205248"/>
        <c:scaling>
          <c:orientation val="minMax"/>
        </c:scaling>
        <c:delete val="1"/>
        <c:axPos val="b"/>
        <c:numFmt formatCode="ge" sourceLinked="1"/>
        <c:majorTickMark val="none"/>
        <c:minorTickMark val="none"/>
        <c:tickLblPos val="none"/>
        <c:crossAx val="49207168"/>
        <c:crosses val="autoZero"/>
        <c:auto val="1"/>
        <c:lblOffset val="100"/>
        <c:baseTimeUnit val="years"/>
      </c:dateAx>
      <c:valAx>
        <c:axId val="492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F4-4D87-8829-8D08AF7E7D1F}"/>
            </c:ext>
          </c:extLst>
        </c:ser>
        <c:dLbls>
          <c:showLegendKey val="0"/>
          <c:showVal val="0"/>
          <c:showCatName val="0"/>
          <c:showSerName val="0"/>
          <c:showPercent val="0"/>
          <c:showBubbleSize val="0"/>
        </c:dLbls>
        <c:gapWidth val="150"/>
        <c:axId val="48980736"/>
        <c:axId val="489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F4-4D87-8829-8D08AF7E7D1F}"/>
            </c:ext>
          </c:extLst>
        </c:ser>
        <c:dLbls>
          <c:showLegendKey val="0"/>
          <c:showVal val="0"/>
          <c:showCatName val="0"/>
          <c:showSerName val="0"/>
          <c:showPercent val="0"/>
          <c:showBubbleSize val="0"/>
        </c:dLbls>
        <c:marker val="1"/>
        <c:smooth val="0"/>
        <c:axId val="48980736"/>
        <c:axId val="48982656"/>
      </c:lineChart>
      <c:dateAx>
        <c:axId val="48980736"/>
        <c:scaling>
          <c:orientation val="minMax"/>
        </c:scaling>
        <c:delete val="1"/>
        <c:axPos val="b"/>
        <c:numFmt formatCode="ge" sourceLinked="1"/>
        <c:majorTickMark val="none"/>
        <c:minorTickMark val="none"/>
        <c:tickLblPos val="none"/>
        <c:crossAx val="48982656"/>
        <c:crosses val="autoZero"/>
        <c:auto val="1"/>
        <c:lblOffset val="100"/>
        <c:baseTimeUnit val="years"/>
      </c:dateAx>
      <c:valAx>
        <c:axId val="489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14-48D5-ADE7-C37531E28C0E}"/>
            </c:ext>
          </c:extLst>
        </c:ser>
        <c:dLbls>
          <c:showLegendKey val="0"/>
          <c:showVal val="0"/>
          <c:showCatName val="0"/>
          <c:showSerName val="0"/>
          <c:showPercent val="0"/>
          <c:showBubbleSize val="0"/>
        </c:dLbls>
        <c:gapWidth val="150"/>
        <c:axId val="49030656"/>
        <c:axId val="49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14-48D5-ADE7-C37531E28C0E}"/>
            </c:ext>
          </c:extLst>
        </c:ser>
        <c:dLbls>
          <c:showLegendKey val="0"/>
          <c:showVal val="0"/>
          <c:showCatName val="0"/>
          <c:showSerName val="0"/>
          <c:showPercent val="0"/>
          <c:showBubbleSize val="0"/>
        </c:dLbls>
        <c:marker val="1"/>
        <c:smooth val="0"/>
        <c:axId val="49030656"/>
        <c:axId val="49032576"/>
      </c:lineChart>
      <c:dateAx>
        <c:axId val="49030656"/>
        <c:scaling>
          <c:orientation val="minMax"/>
        </c:scaling>
        <c:delete val="1"/>
        <c:axPos val="b"/>
        <c:numFmt formatCode="ge" sourceLinked="1"/>
        <c:majorTickMark val="none"/>
        <c:minorTickMark val="none"/>
        <c:tickLblPos val="none"/>
        <c:crossAx val="49032576"/>
        <c:crosses val="autoZero"/>
        <c:auto val="1"/>
        <c:lblOffset val="100"/>
        <c:baseTimeUnit val="years"/>
      </c:dateAx>
      <c:valAx>
        <c:axId val="490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21.15</c:v>
                </c:pt>
                <c:pt idx="1">
                  <c:v>11.42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C96-4B72-BD29-583ABDC46B7D}"/>
            </c:ext>
          </c:extLst>
        </c:ser>
        <c:dLbls>
          <c:showLegendKey val="0"/>
          <c:showVal val="0"/>
          <c:showCatName val="0"/>
          <c:showSerName val="0"/>
          <c:showPercent val="0"/>
          <c:showBubbleSize val="0"/>
        </c:dLbls>
        <c:gapWidth val="150"/>
        <c:axId val="49076096"/>
        <c:axId val="490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AC96-4B72-BD29-583ABDC46B7D}"/>
            </c:ext>
          </c:extLst>
        </c:ser>
        <c:dLbls>
          <c:showLegendKey val="0"/>
          <c:showVal val="0"/>
          <c:showCatName val="0"/>
          <c:showSerName val="0"/>
          <c:showPercent val="0"/>
          <c:showBubbleSize val="0"/>
        </c:dLbls>
        <c:marker val="1"/>
        <c:smooth val="0"/>
        <c:axId val="49076096"/>
        <c:axId val="49086464"/>
      </c:lineChart>
      <c:dateAx>
        <c:axId val="49076096"/>
        <c:scaling>
          <c:orientation val="minMax"/>
        </c:scaling>
        <c:delete val="1"/>
        <c:axPos val="b"/>
        <c:numFmt formatCode="ge" sourceLinked="1"/>
        <c:majorTickMark val="none"/>
        <c:minorTickMark val="none"/>
        <c:tickLblPos val="none"/>
        <c:crossAx val="49086464"/>
        <c:crosses val="autoZero"/>
        <c:auto val="1"/>
        <c:lblOffset val="100"/>
        <c:baseTimeUnit val="years"/>
      </c:dateAx>
      <c:valAx>
        <c:axId val="490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c:v>
                </c:pt>
                <c:pt idx="1">
                  <c:v>100</c:v>
                </c:pt>
                <c:pt idx="2">
                  <c:v>100</c:v>
                </c:pt>
                <c:pt idx="3">
                  <c:v>14.12</c:v>
                </c:pt>
                <c:pt idx="4">
                  <c:v>100</c:v>
                </c:pt>
              </c:numCache>
            </c:numRef>
          </c:val>
          <c:extLst xmlns:c16r2="http://schemas.microsoft.com/office/drawing/2015/06/chart">
            <c:ext xmlns:c16="http://schemas.microsoft.com/office/drawing/2014/chart" uri="{C3380CC4-5D6E-409C-BE32-E72D297353CC}">
              <c16:uniqueId val="{00000000-3F7F-419D-B18C-8853E55222A7}"/>
            </c:ext>
          </c:extLst>
        </c:ser>
        <c:dLbls>
          <c:showLegendKey val="0"/>
          <c:showVal val="0"/>
          <c:showCatName val="0"/>
          <c:showSerName val="0"/>
          <c:showPercent val="0"/>
          <c:showBubbleSize val="0"/>
        </c:dLbls>
        <c:gapWidth val="150"/>
        <c:axId val="49109248"/>
        <c:axId val="4911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3F7F-419D-B18C-8853E55222A7}"/>
            </c:ext>
          </c:extLst>
        </c:ser>
        <c:dLbls>
          <c:showLegendKey val="0"/>
          <c:showVal val="0"/>
          <c:showCatName val="0"/>
          <c:showSerName val="0"/>
          <c:showPercent val="0"/>
          <c:showBubbleSize val="0"/>
        </c:dLbls>
        <c:marker val="1"/>
        <c:smooth val="0"/>
        <c:axId val="49109248"/>
        <c:axId val="49119616"/>
      </c:lineChart>
      <c:dateAx>
        <c:axId val="49109248"/>
        <c:scaling>
          <c:orientation val="minMax"/>
        </c:scaling>
        <c:delete val="1"/>
        <c:axPos val="b"/>
        <c:numFmt formatCode="ge" sourceLinked="1"/>
        <c:majorTickMark val="none"/>
        <c:minorTickMark val="none"/>
        <c:tickLblPos val="none"/>
        <c:crossAx val="49119616"/>
        <c:crosses val="autoZero"/>
        <c:auto val="1"/>
        <c:lblOffset val="100"/>
        <c:baseTimeUnit val="years"/>
      </c:dateAx>
      <c:valAx>
        <c:axId val="491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57.17</c:v>
                </c:pt>
                <c:pt idx="1">
                  <c:v>60.86</c:v>
                </c:pt>
                <c:pt idx="2">
                  <c:v>65.290000000000006</c:v>
                </c:pt>
                <c:pt idx="3">
                  <c:v>529.98</c:v>
                </c:pt>
                <c:pt idx="4">
                  <c:v>68.8</c:v>
                </c:pt>
              </c:numCache>
            </c:numRef>
          </c:val>
          <c:extLst xmlns:c16r2="http://schemas.microsoft.com/office/drawing/2015/06/chart">
            <c:ext xmlns:c16="http://schemas.microsoft.com/office/drawing/2014/chart" uri="{C3380CC4-5D6E-409C-BE32-E72D297353CC}">
              <c16:uniqueId val="{00000000-EACC-4327-BBA5-4AB41C77416E}"/>
            </c:ext>
          </c:extLst>
        </c:ser>
        <c:dLbls>
          <c:showLegendKey val="0"/>
          <c:showVal val="0"/>
          <c:showCatName val="0"/>
          <c:showSerName val="0"/>
          <c:showPercent val="0"/>
          <c:showBubbleSize val="0"/>
        </c:dLbls>
        <c:gapWidth val="150"/>
        <c:axId val="49149824"/>
        <c:axId val="492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EACC-4327-BBA5-4AB41C77416E}"/>
            </c:ext>
          </c:extLst>
        </c:ser>
        <c:dLbls>
          <c:showLegendKey val="0"/>
          <c:showVal val="0"/>
          <c:showCatName val="0"/>
          <c:showSerName val="0"/>
          <c:showPercent val="0"/>
          <c:showBubbleSize val="0"/>
        </c:dLbls>
        <c:marker val="1"/>
        <c:smooth val="0"/>
        <c:axId val="49149824"/>
        <c:axId val="49287168"/>
      </c:lineChart>
      <c:dateAx>
        <c:axId val="49149824"/>
        <c:scaling>
          <c:orientation val="minMax"/>
        </c:scaling>
        <c:delete val="1"/>
        <c:axPos val="b"/>
        <c:numFmt formatCode="ge" sourceLinked="1"/>
        <c:majorTickMark val="none"/>
        <c:minorTickMark val="none"/>
        <c:tickLblPos val="none"/>
        <c:crossAx val="49287168"/>
        <c:crosses val="autoZero"/>
        <c:auto val="1"/>
        <c:lblOffset val="100"/>
        <c:baseTimeUnit val="years"/>
      </c:dateAx>
      <c:valAx>
        <c:axId val="492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熊本県　小国町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7279</v>
      </c>
      <c r="AM8" s="66"/>
      <c r="AN8" s="66"/>
      <c r="AO8" s="66"/>
      <c r="AP8" s="66"/>
      <c r="AQ8" s="66"/>
      <c r="AR8" s="66"/>
      <c r="AS8" s="66"/>
      <c r="AT8" s="65">
        <f>データ!$S$6</f>
        <v>136.94</v>
      </c>
      <c r="AU8" s="65"/>
      <c r="AV8" s="65"/>
      <c r="AW8" s="65"/>
      <c r="AX8" s="65"/>
      <c r="AY8" s="65"/>
      <c r="AZ8" s="65"/>
      <c r="BA8" s="65"/>
      <c r="BB8" s="65">
        <f>データ!$T$6</f>
        <v>53.15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4.0999999999999996</v>
      </c>
      <c r="Q10" s="65"/>
      <c r="R10" s="65"/>
      <c r="S10" s="65"/>
      <c r="T10" s="65"/>
      <c r="U10" s="65"/>
      <c r="V10" s="65"/>
      <c r="W10" s="66">
        <f>データ!$Q$6</f>
        <v>1180</v>
      </c>
      <c r="X10" s="66"/>
      <c r="Y10" s="66"/>
      <c r="Z10" s="66"/>
      <c r="AA10" s="66"/>
      <c r="AB10" s="66"/>
      <c r="AC10" s="66"/>
      <c r="AD10" s="2"/>
      <c r="AE10" s="2"/>
      <c r="AF10" s="2"/>
      <c r="AG10" s="2"/>
      <c r="AH10" s="2"/>
      <c r="AI10" s="2"/>
      <c r="AJ10" s="2"/>
      <c r="AK10" s="2"/>
      <c r="AL10" s="66">
        <f>データ!$U$6</f>
        <v>294</v>
      </c>
      <c r="AM10" s="66"/>
      <c r="AN10" s="66"/>
      <c r="AO10" s="66"/>
      <c r="AP10" s="66"/>
      <c r="AQ10" s="66"/>
      <c r="AR10" s="66"/>
      <c r="AS10" s="66"/>
      <c r="AT10" s="65">
        <f>データ!$V$6</f>
        <v>0.01</v>
      </c>
      <c r="AU10" s="65"/>
      <c r="AV10" s="65"/>
      <c r="AW10" s="65"/>
      <c r="AX10" s="65"/>
      <c r="AY10" s="65"/>
      <c r="AZ10" s="65"/>
      <c r="BA10" s="65"/>
      <c r="BB10" s="65">
        <f>データ!$W$6</f>
        <v>29400</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124</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ExV3T76g7uy+Vgz8ZmTNfFav44kzMayum6xbmWYIVLLZ1ApPV8Lr17e90fpQ1ouPmwsH407UoUTVhAPzB9s0WA==" saltValue="LraNLbPQPuGPUXO4GdMZ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c r="A6" s="28" t="s">
        <v>108</v>
      </c>
      <c r="B6" s="33">
        <f>B7</f>
        <v>2017</v>
      </c>
      <c r="C6" s="33">
        <f t="shared" ref="C6:W6" si="3">C7</f>
        <v>434248</v>
      </c>
      <c r="D6" s="33">
        <f t="shared" si="3"/>
        <v>47</v>
      </c>
      <c r="E6" s="33">
        <f t="shared" si="3"/>
        <v>1</v>
      </c>
      <c r="F6" s="33">
        <f t="shared" si="3"/>
        <v>0</v>
      </c>
      <c r="G6" s="33">
        <f t="shared" si="3"/>
        <v>0</v>
      </c>
      <c r="H6" s="33" t="str">
        <f t="shared" si="3"/>
        <v>熊本県　小国町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4.0999999999999996</v>
      </c>
      <c r="Q6" s="34">
        <f t="shared" si="3"/>
        <v>1180</v>
      </c>
      <c r="R6" s="34">
        <f t="shared" si="3"/>
        <v>7279</v>
      </c>
      <c r="S6" s="34">
        <f t="shared" si="3"/>
        <v>136.94</v>
      </c>
      <c r="T6" s="34">
        <f t="shared" si="3"/>
        <v>53.15</v>
      </c>
      <c r="U6" s="34">
        <f t="shared" si="3"/>
        <v>294</v>
      </c>
      <c r="V6" s="34">
        <f t="shared" si="3"/>
        <v>0.01</v>
      </c>
      <c r="W6" s="34">
        <f t="shared" si="3"/>
        <v>29400</v>
      </c>
      <c r="X6" s="35">
        <f>IF(X7="",NA(),X7)</f>
        <v>100</v>
      </c>
      <c r="Y6" s="35">
        <f t="shared" ref="Y6:AG6" si="4">IF(Y7="",NA(),Y7)</f>
        <v>100</v>
      </c>
      <c r="Z6" s="35">
        <f t="shared" si="4"/>
        <v>100</v>
      </c>
      <c r="AA6" s="35">
        <f t="shared" si="4"/>
        <v>100</v>
      </c>
      <c r="AB6" s="35">
        <f t="shared" si="4"/>
        <v>100</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21.15</v>
      </c>
      <c r="BF6" s="35">
        <f t="shared" ref="BF6:BN6" si="7">IF(BF7="",NA(),BF7)</f>
        <v>11.42</v>
      </c>
      <c r="BG6" s="34">
        <f t="shared" si="7"/>
        <v>0</v>
      </c>
      <c r="BH6" s="34">
        <f t="shared" si="7"/>
        <v>0</v>
      </c>
      <c r="BI6" s="34">
        <f t="shared" si="7"/>
        <v>0</v>
      </c>
      <c r="BJ6" s="35">
        <f t="shared" si="7"/>
        <v>1462.56</v>
      </c>
      <c r="BK6" s="35">
        <f t="shared" si="7"/>
        <v>1486.62</v>
      </c>
      <c r="BL6" s="35">
        <f t="shared" si="7"/>
        <v>1510.14</v>
      </c>
      <c r="BM6" s="35">
        <f t="shared" si="7"/>
        <v>1595.62</v>
      </c>
      <c r="BN6" s="35">
        <f t="shared" si="7"/>
        <v>1302.33</v>
      </c>
      <c r="BO6" s="34" t="str">
        <f>IF(BO7="","",IF(BO7="-","【-】","【"&amp;SUBSTITUTE(TEXT(BO7,"#,##0.00"),"-","△")&amp;"】"))</f>
        <v>【1,141.75】</v>
      </c>
      <c r="BP6" s="35">
        <f>IF(BP7="",NA(),BP7)</f>
        <v>100</v>
      </c>
      <c r="BQ6" s="35">
        <f t="shared" ref="BQ6:BY6" si="8">IF(BQ7="",NA(),BQ7)</f>
        <v>100</v>
      </c>
      <c r="BR6" s="35">
        <f t="shared" si="8"/>
        <v>100</v>
      </c>
      <c r="BS6" s="35">
        <f t="shared" si="8"/>
        <v>14.12</v>
      </c>
      <c r="BT6" s="35">
        <f t="shared" si="8"/>
        <v>100</v>
      </c>
      <c r="BU6" s="35">
        <f t="shared" si="8"/>
        <v>32.39</v>
      </c>
      <c r="BV6" s="35">
        <f t="shared" si="8"/>
        <v>24.39</v>
      </c>
      <c r="BW6" s="35">
        <f t="shared" si="8"/>
        <v>22.67</v>
      </c>
      <c r="BX6" s="35">
        <f t="shared" si="8"/>
        <v>37.92</v>
      </c>
      <c r="BY6" s="35">
        <f t="shared" si="8"/>
        <v>40.89</v>
      </c>
      <c r="BZ6" s="34" t="str">
        <f>IF(BZ7="","",IF(BZ7="-","【-】","【"&amp;SUBSTITUTE(TEXT(BZ7,"#,##0.00"),"-","△")&amp;"】"))</f>
        <v>【54.93】</v>
      </c>
      <c r="CA6" s="35">
        <f>IF(CA7="",NA(),CA7)</f>
        <v>57.17</v>
      </c>
      <c r="CB6" s="35">
        <f t="shared" ref="CB6:CJ6" si="9">IF(CB7="",NA(),CB7)</f>
        <v>60.86</v>
      </c>
      <c r="CC6" s="35">
        <f t="shared" si="9"/>
        <v>65.290000000000006</v>
      </c>
      <c r="CD6" s="35">
        <f t="shared" si="9"/>
        <v>529.98</v>
      </c>
      <c r="CE6" s="35">
        <f t="shared" si="9"/>
        <v>68.8</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418.62</v>
      </c>
      <c r="CM6" s="35">
        <f t="shared" ref="CM6:CU6" si="10">IF(CM7="",NA(),CM7)</f>
        <v>429.57</v>
      </c>
      <c r="CN6" s="35">
        <f t="shared" si="10"/>
        <v>303.68</v>
      </c>
      <c r="CO6" s="35">
        <f t="shared" si="10"/>
        <v>40.770000000000003</v>
      </c>
      <c r="CP6" s="35">
        <f t="shared" si="10"/>
        <v>52.25</v>
      </c>
      <c r="CQ6" s="35">
        <f t="shared" si="10"/>
        <v>50.49</v>
      </c>
      <c r="CR6" s="35">
        <f t="shared" si="10"/>
        <v>48.36</v>
      </c>
      <c r="CS6" s="35">
        <f t="shared" si="10"/>
        <v>48.7</v>
      </c>
      <c r="CT6" s="35">
        <f t="shared" si="10"/>
        <v>46.9</v>
      </c>
      <c r="CU6" s="35">
        <f t="shared" si="10"/>
        <v>47.95</v>
      </c>
      <c r="CV6" s="34" t="str">
        <f>IF(CV7="","",IF(CV7="-","【-】","【"&amp;SUBSTITUTE(TEXT(CV7,"#,##0.00"),"-","△")&amp;"】"))</f>
        <v>【56.91】</v>
      </c>
      <c r="CW6" s="35">
        <f>IF(CW7="",NA(),CW7)</f>
        <v>37.76</v>
      </c>
      <c r="CX6" s="35">
        <f t="shared" ref="CX6:DF6" si="11">IF(CX7="",NA(),CX7)</f>
        <v>32.96</v>
      </c>
      <c r="CY6" s="35">
        <f t="shared" si="11"/>
        <v>35.950000000000003</v>
      </c>
      <c r="CZ6" s="35">
        <f t="shared" si="11"/>
        <v>48.67</v>
      </c>
      <c r="DA6" s="35">
        <f t="shared" si="11"/>
        <v>59.46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2.39</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434248</v>
      </c>
      <c r="D7" s="37">
        <v>47</v>
      </c>
      <c r="E7" s="37">
        <v>1</v>
      </c>
      <c r="F7" s="37">
        <v>0</v>
      </c>
      <c r="G7" s="37">
        <v>0</v>
      </c>
      <c r="H7" s="37" t="s">
        <v>109</v>
      </c>
      <c r="I7" s="37" t="s">
        <v>110</v>
      </c>
      <c r="J7" s="37" t="s">
        <v>111</v>
      </c>
      <c r="K7" s="37" t="s">
        <v>112</v>
      </c>
      <c r="L7" s="37" t="s">
        <v>113</v>
      </c>
      <c r="M7" s="37" t="s">
        <v>114</v>
      </c>
      <c r="N7" s="38" t="s">
        <v>115</v>
      </c>
      <c r="O7" s="38" t="s">
        <v>116</v>
      </c>
      <c r="P7" s="38">
        <v>4.0999999999999996</v>
      </c>
      <c r="Q7" s="38">
        <v>1180</v>
      </c>
      <c r="R7" s="38">
        <v>7279</v>
      </c>
      <c r="S7" s="38">
        <v>136.94</v>
      </c>
      <c r="T7" s="38">
        <v>53.15</v>
      </c>
      <c r="U7" s="38">
        <v>294</v>
      </c>
      <c r="V7" s="38">
        <v>0.01</v>
      </c>
      <c r="W7" s="38">
        <v>29400</v>
      </c>
      <c r="X7" s="38">
        <v>100</v>
      </c>
      <c r="Y7" s="38">
        <v>100</v>
      </c>
      <c r="Z7" s="38">
        <v>100</v>
      </c>
      <c r="AA7" s="38">
        <v>100</v>
      </c>
      <c r="AB7" s="38">
        <v>100</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21.15</v>
      </c>
      <c r="BF7" s="38">
        <v>11.42</v>
      </c>
      <c r="BG7" s="38">
        <v>0</v>
      </c>
      <c r="BH7" s="38">
        <v>0</v>
      </c>
      <c r="BI7" s="38">
        <v>0</v>
      </c>
      <c r="BJ7" s="38">
        <v>1462.56</v>
      </c>
      <c r="BK7" s="38">
        <v>1486.62</v>
      </c>
      <c r="BL7" s="38">
        <v>1510.14</v>
      </c>
      <c r="BM7" s="38">
        <v>1595.62</v>
      </c>
      <c r="BN7" s="38">
        <v>1302.33</v>
      </c>
      <c r="BO7" s="38">
        <v>1141.75</v>
      </c>
      <c r="BP7" s="38">
        <v>100</v>
      </c>
      <c r="BQ7" s="38">
        <v>100</v>
      </c>
      <c r="BR7" s="38">
        <v>100</v>
      </c>
      <c r="BS7" s="38">
        <v>14.12</v>
      </c>
      <c r="BT7" s="38">
        <v>100</v>
      </c>
      <c r="BU7" s="38">
        <v>32.39</v>
      </c>
      <c r="BV7" s="38">
        <v>24.39</v>
      </c>
      <c r="BW7" s="38">
        <v>22.67</v>
      </c>
      <c r="BX7" s="38">
        <v>37.92</v>
      </c>
      <c r="BY7" s="38">
        <v>40.89</v>
      </c>
      <c r="BZ7" s="38">
        <v>54.93</v>
      </c>
      <c r="CA7" s="38">
        <v>57.17</v>
      </c>
      <c r="CB7" s="38">
        <v>60.86</v>
      </c>
      <c r="CC7" s="38">
        <v>65.290000000000006</v>
      </c>
      <c r="CD7" s="38">
        <v>529.98</v>
      </c>
      <c r="CE7" s="38">
        <v>68.8</v>
      </c>
      <c r="CF7" s="38">
        <v>530.83000000000004</v>
      </c>
      <c r="CG7" s="38">
        <v>734.18</v>
      </c>
      <c r="CH7" s="38">
        <v>789.62</v>
      </c>
      <c r="CI7" s="38">
        <v>423.18</v>
      </c>
      <c r="CJ7" s="38">
        <v>383.2</v>
      </c>
      <c r="CK7" s="38">
        <v>292.18</v>
      </c>
      <c r="CL7" s="38">
        <v>418.62</v>
      </c>
      <c r="CM7" s="38">
        <v>429.57</v>
      </c>
      <c r="CN7" s="38">
        <v>303.68</v>
      </c>
      <c r="CO7" s="38">
        <v>40.770000000000003</v>
      </c>
      <c r="CP7" s="38">
        <v>52.25</v>
      </c>
      <c r="CQ7" s="38">
        <v>50.49</v>
      </c>
      <c r="CR7" s="38">
        <v>48.36</v>
      </c>
      <c r="CS7" s="38">
        <v>48.7</v>
      </c>
      <c r="CT7" s="38">
        <v>46.9</v>
      </c>
      <c r="CU7" s="38">
        <v>47.95</v>
      </c>
      <c r="CV7" s="38">
        <v>56.91</v>
      </c>
      <c r="CW7" s="38">
        <v>37.76</v>
      </c>
      <c r="CX7" s="38">
        <v>32.96</v>
      </c>
      <c r="CY7" s="38">
        <v>35.950000000000003</v>
      </c>
      <c r="CZ7" s="38">
        <v>48.67</v>
      </c>
      <c r="DA7" s="38">
        <v>59.46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2.39</v>
      </c>
      <c r="EH7" s="38">
        <v>0</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k_adachi</cp:lastModifiedBy>
  <cp:lastPrinted>2019-01-17T01:13:00Z</cp:lastPrinted>
  <dcterms:created xsi:type="dcterms:W3CDTF">2018-12-03T08:45:56Z</dcterms:created>
  <dcterms:modified xsi:type="dcterms:W3CDTF">2019-02-05T08:31:49Z</dcterms:modified>
</cp:coreProperties>
</file>