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下水道hdd\⑥決算統計及び地方公営企業関係\地方公営企業関係\経営比較分析表関係\策定・内容更新\20190116_【熊本県市町村課・130期限】公営企業に係る経営比較分析表（平成２９年度決算）の分析等について（依頼）\※報告（20190130）\"/>
    </mc:Choice>
  </mc:AlternateContent>
  <workbookProtection workbookAlgorithmName="SHA-512" workbookHashValue="cqGqcg7cFqwOdlJI6fa6S+BA9cRBpblRLCcF2ct1S3oenaU2MhNdWBroyOm9n0OIslcmp+87Gv38nVNbJ/zpUQ==" workbookSaltValue="FZ7pURxZ6A0F6ylxS2c5AQ==" workbookSpinCount="100000" lockStructure="1"/>
  <bookViews>
    <workbookView xWindow="0" yWindow="0" windowWidth="15356"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<sst xmlns="http://schemas.openxmlformats.org/spreadsheetml/2006/main" count="237" uniqueCount="123">
  <si>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</si>
  <si>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</si>
  <si>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</si>
  <si>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</si>
  <si>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</si>
  <si>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</si>
  <si>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</si>
  <si>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</si>
  <si>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</si>
  <si>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</si>
  <si>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</si>
  <si>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</si>
  <si>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</si>
  <si>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</si>
  <si>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</si>
  <si>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</si>
  <si>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</si>
  <si>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</si>
  <si>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</si>
  <si>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</si>
  <si>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</si>
  <si>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</si>
  <si>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</si>
  <si>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</si>
  <si>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</si>
  <si>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</si>
  <si>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</si>
  <si>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</si>
  <si>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</si>
  <si>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</si>
  <si>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</si>
  <si>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</si>
  <si>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</si>
  <si>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</si>
  <si>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</si>
  <si>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</si>
  <si>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</si>
  <si>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</si>
  <si>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</si>
  <si>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</si>
  <si>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</si>
  <si>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</si>
  <si>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</si>
  <si>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</si>
  <si>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</si>
  <si>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</si>
  <si>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</si>
  <si>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</si>
  <si>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</si>
  <si>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</si>
  <si>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</si>
  <si>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</si>
  <si>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</si>
  <si>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</si>
  <si>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</si>
  <si>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</si>
  <si>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</si>
  <si>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</si>
  <si>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</si>
  <si>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</si>
  <si>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</si>
  <si>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</si>
  <si>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</si>
  <si>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</si>
  <si>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</si>
  <si>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</si>
  <si>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</si>
  <si>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</si>
  <si>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</si>
  <si>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</si>
  <si>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</si>
  <si>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</si>
  <si>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</si>
  <si>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</si>
  <si>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</si>
  <si>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</si>
  <si>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</si>
  <si>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</si>
  <si>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</si>
  <si>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</si>
  <si>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</si>
  <si>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</si>
  <si>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</si>
  <si>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</si>
  <si>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</si>
  <si>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</si>
  <si>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</si>
  <si>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</si>
  <si>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</si>
  <si>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</si>
  <si>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</si>
  <si>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</si>
  <si>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</si>
  <si>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</si>
  <si>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</si>
  <si>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</si>
  <si>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</si>
  <si>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</si>
  <si>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</si>
  <si>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</si>
  <si>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</si>
  <si>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</si>
  <si>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</si>
  <si>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</si>
  <si>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</si>
  <si>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</si>
  <si>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</si>
  <si>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</si>
  <si>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</si>
  <si>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</si>
  <si>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</si>
  <si>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</si>
  <si>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</si>
  <si>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</si>
  <si>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</si>
  <si>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</si>
  <si>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</si>
  <si>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</si>
  <si>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</si>
  <si>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</si>
  <si>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管路更新率の低さが見受けられるため、施設及び管路の更新計画を見直し、優先度の高い施設及び管路の選定や、投資計画を含めた計画見直しの検討が必要と考えられる。</t>
    <rPh sb="0" eb="2">
      <t>カンロ</t>
    </rPh>
    <rPh sb="2" eb="4">
      <t>コウシン</t>
    </rPh>
    <rPh sb="4" eb="5">
      <t>リツ</t>
    </rPh>
    <rPh sb="6" eb="7">
      <t>ヒク</t>
    </rPh>
    <rPh sb="9" eb="11">
      <t>ミウ</t>
    </rPh>
    <rPh sb="18" eb="20">
      <t>シセツ</t>
    </rPh>
    <rPh sb="20" eb="21">
      <t>オヨ</t>
    </rPh>
    <rPh sb="22" eb="24">
      <t>カンロ</t>
    </rPh>
    <rPh sb="25" eb="27">
      <t>コウシン</t>
    </rPh>
    <rPh sb="27" eb="29">
      <t>ケイカク</t>
    </rPh>
    <rPh sb="30" eb="32">
      <t>ミナオ</t>
    </rPh>
    <rPh sb="34" eb="37">
      <t>ユウセンド</t>
    </rPh>
    <rPh sb="38" eb="39">
      <t>タカ</t>
    </rPh>
    <rPh sb="40" eb="42">
      <t>シセツ</t>
    </rPh>
    <rPh sb="42" eb="43">
      <t>オヨ</t>
    </rPh>
    <rPh sb="44" eb="46">
      <t>カンロ</t>
    </rPh>
    <rPh sb="47" eb="49">
      <t>センテイ</t>
    </rPh>
    <rPh sb="51" eb="53">
      <t>トウシ</t>
    </rPh>
    <rPh sb="53" eb="55">
      <t>ケイカク</t>
    </rPh>
    <rPh sb="56" eb="57">
      <t>フク</t>
    </rPh>
    <rPh sb="59" eb="61">
      <t>ケイカク</t>
    </rPh>
    <rPh sb="61" eb="63">
      <t>ミナオ</t>
    </rPh>
    <rPh sb="65" eb="67">
      <t>ケントウ</t>
    </rPh>
    <rPh sb="68" eb="70">
      <t>ヒツヨウ</t>
    </rPh>
    <rPh sb="71" eb="72">
      <t>カンガ</t>
    </rPh>
    <phoneticPr fontId="4"/>
  </si>
  <si>
    <t>収益的収支比率が微減ではあるが、料金回収率は微増となっており、経営改善に向けての取組として、未収金徴収の強化による成果が出ていると思われる。
ただ、施設と管路の更新計画については、老朽化を含めた現状での見直しが必要と思われ、併せて投資計画も見直したうえでの、経営改善に向けた取組を行うことが必要と考える。</t>
    <rPh sb="0" eb="3">
      <t>シュウエキテキ</t>
    </rPh>
    <rPh sb="3" eb="5">
      <t>シュウシ</t>
    </rPh>
    <rPh sb="5" eb="7">
      <t>ヒリツ</t>
    </rPh>
    <rPh sb="31" eb="33">
      <t>ケイエイ</t>
    </rPh>
    <rPh sb="33" eb="35">
      <t>カイゼン</t>
    </rPh>
    <rPh sb="36" eb="37">
      <t>ム</t>
    </rPh>
    <rPh sb="40" eb="42">
      <t>トリクミ</t>
    </rPh>
    <rPh sb="46" eb="49">
      <t>ミシュウキン</t>
    </rPh>
    <rPh sb="49" eb="51">
      <t>チョウシュウ</t>
    </rPh>
    <rPh sb="52" eb="54">
      <t>キョウカ</t>
    </rPh>
    <rPh sb="57" eb="59">
      <t>セイカ</t>
    </rPh>
    <rPh sb="60" eb="61">
      <t>デ</t>
    </rPh>
    <rPh sb="65" eb="66">
      <t>オモ</t>
    </rPh>
    <rPh sb="74" eb="76">
      <t>シセツ</t>
    </rPh>
    <rPh sb="77" eb="79">
      <t>カンロ</t>
    </rPh>
    <rPh sb="80" eb="82">
      <t>コウシン</t>
    </rPh>
    <rPh sb="82" eb="84">
      <t>ケイカク</t>
    </rPh>
    <rPh sb="90" eb="93">
      <t>ロウキュウカ</t>
    </rPh>
    <rPh sb="94" eb="95">
      <t>フク</t>
    </rPh>
    <rPh sb="97" eb="99">
      <t>ゲンジョウ</t>
    </rPh>
    <rPh sb="101" eb="103">
      <t>ミナオ</t>
    </rPh>
    <rPh sb="105" eb="107">
      <t>ヒツヨウ</t>
    </rPh>
    <rPh sb="108" eb="109">
      <t>オモ</t>
    </rPh>
    <rPh sb="112" eb="113">
      <t>アワ</t>
    </rPh>
    <rPh sb="115" eb="117">
      <t>トウシ</t>
    </rPh>
    <rPh sb="117" eb="119">
      <t>ケイカク</t>
    </rPh>
    <rPh sb="120" eb="122">
      <t>ミナオ</t>
    </rPh>
    <rPh sb="129" eb="131">
      <t>ケイエイ</t>
    </rPh>
    <rPh sb="131" eb="133">
      <t>カイゼン</t>
    </rPh>
    <rPh sb="134" eb="135">
      <t>ム</t>
    </rPh>
    <rPh sb="137" eb="139">
      <t>トリクミ</t>
    </rPh>
    <rPh sb="140" eb="141">
      <t>オコナ</t>
    </rPh>
    <rPh sb="145" eb="147">
      <t>ヒツヨウ</t>
    </rPh>
    <rPh sb="148" eb="149">
      <t>カンガ</t>
    </rPh>
    <phoneticPr fontId="4"/>
  </si>
  <si>
    <t>収益的収支比率は微減であるが、料金回収率については増加傾向となっており、経営改善に向けての取組の成果が出てきている。
今後としては施設全般の点検等を行ったうえで、老朽化対策も含めての施設と管路の更新計画の見直しを行い総合的な基本計画の策定に取り組む必要があると考える。
経営戦略：平成31年度までに策定予定</t>
    <rPh sb="8" eb="10">
      <t>ビゲン</t>
    </rPh>
    <rPh sb="59" eb="61">
      <t>コンゴ</t>
    </rPh>
    <rPh sb="65" eb="67">
      <t>シセツ</t>
    </rPh>
    <rPh sb="67" eb="69">
      <t>ゼンパン</t>
    </rPh>
    <rPh sb="70" eb="72">
      <t>テンケン</t>
    </rPh>
    <rPh sb="72" eb="73">
      <t>トウ</t>
    </rPh>
    <rPh sb="74" eb="75">
      <t>オコナ</t>
    </rPh>
    <rPh sb="81" eb="84">
      <t>ロウキュウカ</t>
    </rPh>
    <rPh sb="84" eb="86">
      <t>タイサク</t>
    </rPh>
    <rPh sb="87" eb="88">
      <t>フク</t>
    </rPh>
    <rPh sb="91" eb="93">
      <t>シセツ</t>
    </rPh>
    <rPh sb="94" eb="96">
      <t>カンロ</t>
    </rPh>
    <rPh sb="97" eb="99">
      <t>コウシン</t>
    </rPh>
    <rPh sb="99" eb="101">
      <t>ケイカク</t>
    </rPh>
    <rPh sb="102" eb="104">
      <t>ミナオ</t>
    </rPh>
    <rPh sb="106" eb="107">
      <t>オコナ</t>
    </rPh>
    <rPh sb="108" eb="111">
      <t>ソウゴウテキ</t>
    </rPh>
    <rPh sb="112" eb="114">
      <t>キホン</t>
    </rPh>
    <rPh sb="114" eb="116">
      <t>ケイカク</t>
    </rPh>
    <rPh sb="117" eb="119">
      <t>サクテイ</t>
    </rPh>
    <rPh sb="120" eb="121">
      <t>ト</t>
    </rPh>
    <rPh sb="122" eb="123">
      <t>ク</t>
    </rPh>
    <rPh sb="124" eb="126">
      <t>ヒツヨウ</t>
    </rPh>
    <rPh sb="130" eb="131">
      <t>カンガ</t>
    </rPh>
    <rPh sb="136" eb="140">
      <t>ケイエイセンリャク</t>
    </rPh>
    <rPh sb="141" eb="143">
      <t>ヘイセイ</t>
    </rPh>
    <rPh sb="145" eb="147">
      <t>ネンド</t>
    </rPh>
    <rPh sb="150" eb="152">
      <t>サクテイ</t>
    </rPh>
    <rPh sb="152" eb="15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</si>
</sst>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0.26</c:v>
                </c:pt>
                <c:pt idx="1">
                  <c:v>0</c:v>
                </c:pt>
                <c:pt idx="2" formatCode="#,##0.00;&quot;△&quot;#,##0.00;&quot;-&quot;">
                  <c:v>0.17</c:v>
                </c:pt>
                <c:pt idx="3" formatCode="#,##0.00;&quot;△&quot;#,##0.00;&quot;-&quot;">
                  <c:v>0.08</c:v>
                </c:pt>
                <c:pt idx="4" formatCode="#,##0.00;&quot;△&quot;#,##0.00;&quot;-&quot;">
                  <c:v>0.35</c:v>
                </c:pt>
              </c:numCache>
            </c:numRef>
          </c:val>
          <c:extLst>
            <c:ext xmlns:c16="http://schemas.microsoft.com/office/drawing/2014/chart" uri="{C3380CC4-5D6E-409C-BE32-E72D297353CC}">
              <c16:uniqueId val="{00000000-5CE9-4338-A3D5-80C89C5A253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5CE9-4338-A3D5-80C89C5A253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86.36</c:v>
                </c:pt>
                <c:pt idx="1">
                  <c:v>90.75</c:v>
                </c:pt>
                <c:pt idx="2">
                  <c:v>95.58</c:v>
                </c:pt>
                <c:pt idx="3">
                  <c:v>92.53</c:v>
                </c:pt>
                <c:pt idx="4">
                  <c:v>88.74</c:v>
                </c:pt>
              </c:numCache>
            </c:numRef>
          </c:val>
          <c:extLst>
            <c:ext xmlns:c16="http://schemas.microsoft.com/office/drawing/2014/chart" uri="{C3380CC4-5D6E-409C-BE32-E72D297353CC}">
              <c16:uniqueId val="{00000000-6F69-4C0A-82B0-EA8F9B9501B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6F69-4C0A-82B0-EA8F9B9501B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5-47D9-98FF-BD46EB45D38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5-47D9-98FF-BD46EB45D38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D-49F4-9219-5F07F28527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D-49F4-9219-5F07F28527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D-4255-B402-AAB797FFEC3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D-4255-B402-AAB797FFEC3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1-4847-854B-F4EFBC83DE3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1-4847-854B-F4EFBC83DE3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925.76</c:v>
                </c:pt>
                <c:pt idx="1">
                  <c:v>822.02</c:v>
                </c:pt>
                <c:pt idx="2">
                  <c:v>778.92</c:v>
                </c:pt>
                <c:pt idx="3">
                  <c:v>763.02</c:v>
                </c:pt>
                <c:pt idx="4">
                  <c:v>662.64</c:v>
                </c:pt>
              </c:numCache>
            </c:numRef>
          </c:val>
          <c:extLst>
            <c:ext xmlns:c16="http://schemas.microsoft.com/office/drawing/2014/chart" uri="{C3380CC4-5D6E-409C-BE32-E72D297353CC}">
              <c16:uniqueId val="{00000000-436B-44BF-BA28-0B82D4E4EC1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436B-44BF-BA28-0B82D4E4EC1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71.77</c:v>
                </c:pt>
                <c:pt idx="1">
                  <c:v>79.680000000000007</c:v>
                </c:pt>
                <c:pt idx="2">
                  <c:v>84.42</c:v>
                </c:pt>
                <c:pt idx="3">
                  <c:v>81.41</c:v>
                </c:pt>
                <c:pt idx="4">
                  <c:v>82.3</c:v>
                </c:pt>
              </c:numCache>
            </c:numRef>
          </c:val>
          <c:extLst>
            <c:ext xmlns:c16="http://schemas.microsoft.com/office/drawing/2014/chart" uri="{C3380CC4-5D6E-409C-BE32-E72D297353CC}">
              <c16:uniqueId val="{00000000-618A-48EA-8188-88804A6E8A4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618A-48EA-8188-88804A6E8A4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139.44</c:v>
                </c:pt>
                <c:pt idx="1">
                  <c:v>130.16</c:v>
                </c:pt>
                <c:pt idx="2">
                  <c:v>122.62</c:v>
                </c:pt>
                <c:pt idx="3">
                  <c:v>126.34</c:v>
                </c:pt>
                <c:pt idx="4">
                  <c:v>125</c:v>
                </c:pt>
              </c:numCache>
            </c:numRef>
          </c:val>
          <c:extLst>
            <c:ext xmlns:c16="http://schemas.microsoft.com/office/drawing/2014/chart" uri="{C3380CC4-5D6E-409C-BE32-E72D297353CC}">
              <c16:uniqueId val="{00000000-09E5-4DC8-B8C4-941512BD650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09E5-4DC8-B8C4-941512BD650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84.54</c:v>
                </c:pt>
                <c:pt idx="1">
                  <c:v>84.54</c:v>
                </c:pt>
                <c:pt idx="2">
                  <c:v>84.31</c:v>
                </c:pt>
                <c:pt idx="3">
                  <c:v>86.66</c:v>
                </c:pt>
                <c:pt idx="4">
                  <c:v>80.989999999999995</c:v>
                </c:pt>
              </c:numCache>
            </c:numRef>
          </c:val>
          <c:extLst>
            <c:ext xmlns:c16="http://schemas.microsoft.com/office/drawing/2014/chart" uri="{C3380CC4-5D6E-409C-BE32-E72D297353CC}">
              <c16:uniqueId val="{00000000-708D-4F18-B037-BA2C22CAD4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708D-4F18-B037-BA2C22CAD4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73.400000000000006</c:v>
                </c:pt>
                <c:pt idx="1">
                  <c:v>74.12</c:v>
                </c:pt>
                <c:pt idx="2">
                  <c:v>77.86</c:v>
                </c:pt>
                <c:pt idx="3">
                  <c:v>71.17</c:v>
                </c:pt>
                <c:pt idx="4">
                  <c:v>81.849999999999994</c:v>
                </c:pt>
              </c:numCache>
            </c:numRef>
          </c:val>
          <c:extLst>
            <c:ext xmlns:c16="http://schemas.microsoft.com/office/drawing/2014/chart" uri="{C3380CC4-5D6E-409C-BE32-E72D297353CC}">
              <c16:uniqueId val="{00000000-5E90-47F0-9F2A-EDC852ED15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5E90-47F0-9F2A-EDC852ED15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45" zoomScaleNormal="100" zoomScaleSheetLayoutView="45"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8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8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3" t="str">
        <f>データ!H6</f>
        <v>熊本県　南小国町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850000000000001"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4126</v>
      </c>
      <c r="AM8" s="49"/>
      <c r="AN8" s="49"/>
      <c r="AO8" s="49"/>
      <c r="AP8" s="49"/>
      <c r="AQ8" s="49"/>
      <c r="AR8" s="49"/>
      <c r="AS8" s="49"/>
      <c r="AT8" s="45">
        <f>データ!$S$6</f>
        <v>115.9</v>
      </c>
      <c r="AU8" s="45"/>
      <c r="AV8" s="45"/>
      <c r="AW8" s="45"/>
      <c r="AX8" s="45"/>
      <c r="AY8" s="45"/>
      <c r="AZ8" s="45"/>
      <c r="BA8" s="45"/>
      <c r="BB8" s="45">
        <f>データ!$T$6</f>
        <v>35.6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850000000000001"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850000000000001"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84.77</v>
      </c>
      <c r="Q10" s="45"/>
      <c r="R10" s="45"/>
      <c r="S10" s="45"/>
      <c r="T10" s="45"/>
      <c r="U10" s="45"/>
      <c r="V10" s="45"/>
      <c r="W10" s="49">
        <f>データ!$Q$6</f>
        <v>2080</v>
      </c>
      <c r="X10" s="49"/>
      <c r="Y10" s="49"/>
      <c r="Z10" s="49"/>
      <c r="AA10" s="49"/>
      <c r="AB10" s="49"/>
      <c r="AC10" s="49"/>
      <c r="AD10" s="2"/>
      <c r="AE10" s="2"/>
      <c r="AF10" s="2"/>
      <c r="AG10" s="2"/>
      <c r="AH10" s="2"/>
      <c r="AI10" s="2"/>
      <c r="AJ10" s="2"/>
      <c r="AK10" s="2"/>
      <c r="AL10" s="49">
        <f>データ!$U$6</f>
        <v>3479</v>
      </c>
      <c r="AM10" s="49"/>
      <c r="AN10" s="49"/>
      <c r="AO10" s="49"/>
      <c r="AP10" s="49"/>
      <c r="AQ10" s="49"/>
      <c r="AR10" s="49"/>
      <c r="AS10" s="49"/>
      <c r="AT10" s="45">
        <f>データ!$V$6</f>
        <v>10.46</v>
      </c>
      <c r="AU10" s="45"/>
      <c r="AV10" s="45"/>
      <c r="AW10" s="45"/>
      <c r="AX10" s="45"/>
      <c r="AY10" s="45"/>
      <c r="AZ10" s="45"/>
      <c r="BA10" s="45"/>
      <c r="BB10" s="45">
        <f>データ!$W$6</f>
        <v>332.6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6"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6"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121</v>
      </c>
      <c r="BM16" s="84"/>
      <c r="BN16" s="84"/>
      <c r="BO16" s="84"/>
      <c r="BP16" s="84"/>
      <c r="BQ16" s="84"/>
      <c r="BR16" s="84"/>
      <c r="BS16" s="84"/>
      <c r="BT16" s="84"/>
      <c r="BU16" s="84"/>
      <c r="BV16" s="84"/>
      <c r="BW16" s="84"/>
      <c r="BX16" s="84"/>
      <c r="BY16" s="84"/>
      <c r="BZ16" s="8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6"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6"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6"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6"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6"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6"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6"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6"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6"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6"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6"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6"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FPr1k1xTmwyCp6LmvA7hKg0NREGg8nEO75YYHv5NcK0Yr6tFHN7ZpnH8QEsDjRQypt7UWqWeQQUEu/gH2U64Lg==" saltValue="F/EShYa1m3Tk//f9eVwvN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1" x14ac:dyDescent="0.15"/>
  <cols>
    <col min="2" max="144" width="11.8867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434230</v>
      </c>
      <c r="D6" s="33">
        <f t="shared" si="3"/>
        <v>47</v>
      </c>
      <c r="E6" s="33">
        <f t="shared" si="3"/>
        <v>1</v>
      </c>
      <c r="F6" s="33">
        <f t="shared" si="3"/>
        <v>0</v>
      </c>
      <c r="G6" s="33">
        <f t="shared" si="3"/>
        <v>0</v>
      </c>
      <c r="H6" s="33" t="str">
        <f t="shared" si="3"/>
        <v>熊本県　南小国町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84.77</v>
      </c>
      <c r="Q6" s="34">
        <f t="shared" si="3"/>
        <v>2080</v>
      </c>
      <c r="R6" s="34">
        <f t="shared" si="3"/>
        <v>4126</v>
      </c>
      <c r="S6" s="34">
        <f t="shared" si="3"/>
        <v>115.9</v>
      </c>
      <c r="T6" s="34">
        <f t="shared" si="3"/>
        <v>35.6</v>
      </c>
      <c r="U6" s="34">
        <f t="shared" si="3"/>
        <v>3479</v>
      </c>
      <c r="V6" s="34">
        <f t="shared" si="3"/>
        <v>10.46</v>
      </c>
      <c r="W6" s="34">
        <f t="shared" si="3"/>
        <v>332.6</v>
      </c>
      <c r="X6" s="35">
        <f>IF(X7="",NA(),X7)</f>
        <v>86.36</v>
      </c>
      <c r="Y6" s="35">
        <f t="shared" ref="Y6:AG6" si="4">IF(Y7="",NA(),Y7)</f>
        <v>90.75</v>
      </c>
      <c r="Z6" s="35">
        <f t="shared" si="4"/>
        <v>95.58</v>
      </c>
      <c r="AA6" s="35">
        <f t="shared" si="4"/>
        <v>92.53</v>
      </c>
      <c r="AB6" s="35">
        <f t="shared" si="4"/>
        <v>88.74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925.76</v>
      </c>
      <c r="BF6" s="35">
        <f t="shared" ref="BF6:BN6" si="7">IF(BF7="",NA(),BF7)</f>
        <v>822.02</v>
      </c>
      <c r="BG6" s="35">
        <f t="shared" si="7"/>
        <v>778.92</v>
      </c>
      <c r="BH6" s="35">
        <f t="shared" si="7"/>
        <v>763.02</v>
      </c>
      <c r="BI6" s="35">
        <f t="shared" si="7"/>
        <v>662.64</v>
      </c>
      <c r="BJ6" s="35">
        <f t="shared" si="7"/>
        <v>1113.76</v>
      </c>
      <c r="BK6" s="35">
        <f t="shared" si="7"/>
        <v>1125.69</v>
      </c>
      <c r="BL6" s="35">
        <f t="shared" si="7"/>
        <v>1134.67</v>
      </c>
      <c r="BM6" s="35">
        <f t="shared" si="7"/>
        <v>1144.79</v>
      </c>
      <c r="BN6" s="35">
        <f t="shared" si="7"/>
        <v>1061.58</v>
      </c>
      <c r="BO6" s="34" t="str">
        <f>IF(BO7="","",IF(BO7="-","【-】","【"&amp;SUBSTITUTE(TEXT(BO7,"#,##0.00"),"-","△")&amp;"】"))</f>
        <v>【1,141.75】</v>
      </c>
      <c r="BP6" s="35">
        <f>IF(BP7="",NA(),BP7)</f>
        <v>71.77</v>
      </c>
      <c r="BQ6" s="35">
        <f t="shared" ref="BQ6:BY6" si="8">IF(BQ7="",NA(),BQ7)</f>
        <v>79.680000000000007</v>
      </c>
      <c r="BR6" s="35">
        <f t="shared" si="8"/>
        <v>84.42</v>
      </c>
      <c r="BS6" s="35">
        <f t="shared" si="8"/>
        <v>81.41</v>
      </c>
      <c r="BT6" s="35">
        <f t="shared" si="8"/>
        <v>82.3</v>
      </c>
      <c r="BU6" s="35">
        <f t="shared" si="8"/>
        <v>34.25</v>
      </c>
      <c r="BV6" s="35">
        <f t="shared" si="8"/>
        <v>46.48</v>
      </c>
      <c r="BW6" s="35">
        <f t="shared" si="8"/>
        <v>40.6</v>
      </c>
      <c r="BX6" s="35">
        <f t="shared" si="8"/>
        <v>56.04</v>
      </c>
      <c r="BY6" s="35">
        <f t="shared" si="8"/>
        <v>58.52</v>
      </c>
      <c r="BZ6" s="34" t="str">
        <f>IF(BZ7="","",IF(BZ7="-","【-】","【"&amp;SUBSTITUTE(TEXT(BZ7,"#,##0.00"),"-","△")&amp;"】"))</f>
        <v>【54.93】</v>
      </c>
      <c r="CA6" s="35">
        <f>IF(CA7="",NA(),CA7)</f>
        <v>139.44</v>
      </c>
      <c r="CB6" s="35">
        <f t="shared" ref="CB6:CJ6" si="9">IF(CB7="",NA(),CB7)</f>
        <v>130.16</v>
      </c>
      <c r="CC6" s="35">
        <f t="shared" si="9"/>
        <v>122.62</v>
      </c>
      <c r="CD6" s="35">
        <f t="shared" si="9"/>
        <v>126.34</v>
      </c>
      <c r="CE6" s="35">
        <f t="shared" si="9"/>
        <v>125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84.54</v>
      </c>
      <c r="CM6" s="35">
        <f t="shared" ref="CM6:CU6" si="10">IF(CM7="",NA(),CM7)</f>
        <v>84.54</v>
      </c>
      <c r="CN6" s="35">
        <f t="shared" si="10"/>
        <v>84.31</v>
      </c>
      <c r="CO6" s="35">
        <f t="shared" si="10"/>
        <v>86.66</v>
      </c>
      <c r="CP6" s="35">
        <f t="shared" si="10"/>
        <v>80.989999999999995</v>
      </c>
      <c r="CQ6" s="35">
        <f t="shared" si="10"/>
        <v>57.55</v>
      </c>
      <c r="CR6" s="35">
        <f t="shared" si="10"/>
        <v>57.43</v>
      </c>
      <c r="CS6" s="35">
        <f t="shared" si="10"/>
        <v>57.29</v>
      </c>
      <c r="CT6" s="35">
        <f t="shared" si="10"/>
        <v>55.9</v>
      </c>
      <c r="CU6" s="35">
        <f t="shared" si="10"/>
        <v>57.3</v>
      </c>
      <c r="CV6" s="34" t="str">
        <f>IF(CV7="","",IF(CV7="-","【-】","【"&amp;SUBSTITUTE(TEXT(CV7,"#,##0.00"),"-","△")&amp;"】"))</f>
        <v>【56.91】</v>
      </c>
      <c r="CW6" s="35">
        <f>IF(CW7="",NA(),CW7)</f>
        <v>73.400000000000006</v>
      </c>
      <c r="CX6" s="35">
        <f t="shared" ref="CX6:DF6" si="11">IF(CX7="",NA(),CX7)</f>
        <v>74.12</v>
      </c>
      <c r="CY6" s="35">
        <f t="shared" si="11"/>
        <v>77.86</v>
      </c>
      <c r="CZ6" s="35">
        <f t="shared" si="11"/>
        <v>71.17</v>
      </c>
      <c r="DA6" s="35">
        <f t="shared" si="11"/>
        <v>81.849999999999994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0.26</v>
      </c>
      <c r="EE6" s="34">
        <f t="shared" ref="EE6:EM6" si="14">IF(EE7="",NA(),EE7)</f>
        <v>0</v>
      </c>
      <c r="EF6" s="35">
        <f t="shared" si="14"/>
        <v>0.17</v>
      </c>
      <c r="EG6" s="35">
        <f t="shared" si="14"/>
        <v>0.08</v>
      </c>
      <c r="EH6" s="35">
        <f t="shared" si="14"/>
        <v>0.35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434230</v>
      </c>
      <c r="D7" s="37">
        <v>47</v>
      </c>
      <c r="E7" s="37">
        <v>1</v>
      </c>
      <c r="F7" s="37">
        <v>0</v>
      </c>
      <c r="G7" s="37">
        <v>0</v>
      </c>
      <c r="H7" s="37" t="s">
        <v>107</v>
      </c>
      <c r="I7" s="37" t="s">
        <v>108</v>
      </c>
      <c r="J7" s="37" t="s">
        <v>109</v>
      </c>
      <c r="K7" s="37" t="s">
        <v>110</v>
      </c>
      <c r="L7" s="37" t="s">
        <v>111</v>
      </c>
      <c r="M7" s="37" t="s">
        <v>112</v>
      </c>
      <c r="N7" s="38" t="s">
        <v>113</v>
      </c>
      <c r="O7" s="38" t="s">
        <v>114</v>
      </c>
      <c r="P7" s="38">
        <v>84.77</v>
      </c>
      <c r="Q7" s="38">
        <v>2080</v>
      </c>
      <c r="R7" s="38">
        <v>4126</v>
      </c>
      <c r="S7" s="38">
        <v>115.9</v>
      </c>
      <c r="T7" s="38">
        <v>35.6</v>
      </c>
      <c r="U7" s="38">
        <v>3479</v>
      </c>
      <c r="V7" s="38">
        <v>10.46</v>
      </c>
      <c r="W7" s="38">
        <v>332.6</v>
      </c>
      <c r="X7" s="38">
        <v>86.36</v>
      </c>
      <c r="Y7" s="38">
        <v>90.75</v>
      </c>
      <c r="Z7" s="38">
        <v>95.58</v>
      </c>
      <c r="AA7" s="38">
        <v>92.53</v>
      </c>
      <c r="AB7" s="38">
        <v>88.74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925.76</v>
      </c>
      <c r="BF7" s="38">
        <v>822.02</v>
      </c>
      <c r="BG7" s="38">
        <v>778.92</v>
      </c>
      <c r="BH7" s="38">
        <v>763.02</v>
      </c>
      <c r="BI7" s="38">
        <v>662.64</v>
      </c>
      <c r="BJ7" s="38">
        <v>1113.76</v>
      </c>
      <c r="BK7" s="38">
        <v>1125.69</v>
      </c>
      <c r="BL7" s="38">
        <v>1134.67</v>
      </c>
      <c r="BM7" s="38">
        <v>1144.79</v>
      </c>
      <c r="BN7" s="38">
        <v>1061.58</v>
      </c>
      <c r="BO7" s="38">
        <v>1141.75</v>
      </c>
      <c r="BP7" s="38">
        <v>71.77</v>
      </c>
      <c r="BQ7" s="38">
        <v>79.680000000000007</v>
      </c>
      <c r="BR7" s="38">
        <v>84.42</v>
      </c>
      <c r="BS7" s="38">
        <v>81.41</v>
      </c>
      <c r="BT7" s="38">
        <v>82.3</v>
      </c>
      <c r="BU7" s="38">
        <v>34.25</v>
      </c>
      <c r="BV7" s="38">
        <v>46.48</v>
      </c>
      <c r="BW7" s="38">
        <v>40.6</v>
      </c>
      <c r="BX7" s="38">
        <v>56.04</v>
      </c>
      <c r="BY7" s="38">
        <v>58.52</v>
      </c>
      <c r="BZ7" s="38">
        <v>54.93</v>
      </c>
      <c r="CA7" s="38">
        <v>139.44</v>
      </c>
      <c r="CB7" s="38">
        <v>130.16</v>
      </c>
      <c r="CC7" s="38">
        <v>122.62</v>
      </c>
      <c r="CD7" s="38">
        <v>126.34</v>
      </c>
      <c r="CE7" s="38">
        <v>125</v>
      </c>
      <c r="CF7" s="38">
        <v>501.18</v>
      </c>
      <c r="CG7" s="38">
        <v>376.61</v>
      </c>
      <c r="CH7" s="38">
        <v>440.03</v>
      </c>
      <c r="CI7" s="38">
        <v>304.35000000000002</v>
      </c>
      <c r="CJ7" s="38">
        <v>296.3</v>
      </c>
      <c r="CK7" s="38">
        <v>292.18</v>
      </c>
      <c r="CL7" s="38">
        <v>84.54</v>
      </c>
      <c r="CM7" s="38">
        <v>84.54</v>
      </c>
      <c r="CN7" s="38">
        <v>84.31</v>
      </c>
      <c r="CO7" s="38">
        <v>86.66</v>
      </c>
      <c r="CP7" s="38">
        <v>80.989999999999995</v>
      </c>
      <c r="CQ7" s="38">
        <v>57.55</v>
      </c>
      <c r="CR7" s="38">
        <v>57.43</v>
      </c>
      <c r="CS7" s="38">
        <v>57.29</v>
      </c>
      <c r="CT7" s="38">
        <v>55.9</v>
      </c>
      <c r="CU7" s="38">
        <v>57.3</v>
      </c>
      <c r="CV7" s="38">
        <v>56.91</v>
      </c>
      <c r="CW7" s="38">
        <v>73.400000000000006</v>
      </c>
      <c r="CX7" s="38">
        <v>74.12</v>
      </c>
      <c r="CY7" s="38">
        <v>77.86</v>
      </c>
      <c r="CZ7" s="38">
        <v>71.17</v>
      </c>
      <c r="DA7" s="38">
        <v>81.849999999999994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0.26</v>
      </c>
      <c r="EE7" s="38">
        <v>0</v>
      </c>
      <c r="EF7" s="38">
        <v>0.17</v>
      </c>
      <c r="EG7" s="38">
        <v>0.08</v>
      </c>
      <c r="EH7" s="38">
        <v>0.35</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2019-01-30T14:31:00Z</cp:lastPrinted>
  <dcterms:created xsi:type="dcterms:W3CDTF">2018-12-03T08:45:55Z</dcterms:created>
  <dcterms:modified xsi:type="dcterms:W3CDTF">2019-01-30T14:31:06Z</dcterms:modified>
  <cp:category/>
</cp:coreProperties>
</file>