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2.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51.1\環境立県推進課\立県共通\☆R5 環境立県推進課\☆R5ゼロカーボン企画班\63_地球温暖化防止に関する条例に基づく計画書制度\01_様式\県HP更新\"/>
    </mc:Choice>
  </mc:AlternateContent>
  <bookViews>
    <workbookView xWindow="0" yWindow="0" windowWidth="28800" windowHeight="12765" tabRatio="909"/>
  </bookViews>
  <sheets>
    <sheet name="１号事業＿計画" sheetId="1" r:id="rId1"/>
    <sheet name="【基準年度】事業所1~3" sheetId="9" r:id="rId2"/>
    <sheet name="【基準年度】事業所4~6" sheetId="33" r:id="rId3"/>
    <sheet name="【基準年度】事業所7~9" sheetId="34" r:id="rId4"/>
    <sheet name="【基準年度】事業所10~12" sheetId="35" r:id="rId5"/>
    <sheet name="【基準年度】事業所13~15" sheetId="36" r:id="rId6"/>
    <sheet name="【前年度】事業所1~3" sheetId="37" r:id="rId7"/>
    <sheet name="【前年度】事業所4~6" sheetId="38" r:id="rId8"/>
    <sheet name="【前年度】事業所7~9" sheetId="39" r:id="rId9"/>
    <sheet name="【前年度】事業所10~12" sheetId="40" r:id="rId10"/>
    <sheet name="【前年度】事業所13~15" sheetId="41" r:id="rId11"/>
    <sheet name="係数" sheetId="32" state="hidden" r:id="rId12"/>
    <sheet name="プルダウン用" sheetId="5" state="hidden" r:id="rId13"/>
    <sheet name="Sheet1" sheetId="2" state="hidden" r:id="rId14"/>
  </sheets>
  <definedNames>
    <definedName name="_xlnm.Print_Area" localSheetId="1">'【基準年度】事業所1~3'!$A$1:$H$213</definedName>
    <definedName name="_xlnm.Print_Area" localSheetId="4">'【基準年度】事業所10~12'!$A$1:$H$213</definedName>
    <definedName name="_xlnm.Print_Area" localSheetId="5">'【基準年度】事業所13~15'!$A$1:$H$213</definedName>
    <definedName name="_xlnm.Print_Area" localSheetId="2">'【基準年度】事業所4~6'!$A$1:$H$213</definedName>
    <definedName name="_xlnm.Print_Area" localSheetId="3">'【基準年度】事業所7~9'!$A$1:$H$213</definedName>
    <definedName name="_xlnm.Print_Area" localSheetId="6">'【前年度】事業所1~3'!$A$1:$H$213</definedName>
    <definedName name="_xlnm.Print_Area" localSheetId="9">'【前年度】事業所10~12'!$A$1:$H$213</definedName>
    <definedName name="_xlnm.Print_Area" localSheetId="10">'【前年度】事業所13~15'!$A$1:$H$213</definedName>
    <definedName name="_xlnm.Print_Area" localSheetId="7">'【前年度】事業所4~6'!$A$1:$H$213</definedName>
    <definedName name="_xlnm.Print_Area" localSheetId="8">'【前年度】事業所7~9'!$A$1:$H$213</definedName>
    <definedName name="_xlnm.Print_Area" localSheetId="0">'１号事業＿計画'!$A$1:$AH$180</definedName>
    <definedName name="サービス業">プルダウン用!$S$2:$S$10</definedName>
    <definedName name="医療_福祉">プルダウン用!$Q$2:$Q$4</definedName>
    <definedName name="運輸業_郵便業">プルダウン用!$I$2:$I$9</definedName>
    <definedName name="卸売業_小売業">プルダウン用!$J$2:$J$13</definedName>
    <definedName name="学術研究_専門・技術サービス業">プルダウン用!$M$2:$M$5</definedName>
    <definedName name="漁業">プルダウン用!$C$2:$C$3</definedName>
    <definedName name="教育_学習支援業">プルダウン用!$P$2:$P$3</definedName>
    <definedName name="金融業_保険業">プルダウン用!$K$2:$K$7</definedName>
    <definedName name="建設業">プルダウン用!$E$2:$E$4</definedName>
    <definedName name="公務">プルダウン用!$T$2:$T$3</definedName>
    <definedName name="鉱業_採石業_砂利採取業">プルダウン用!$D$2</definedName>
    <definedName name="宿泊業_飲食サービス業">プルダウン用!$N$2:$N$4</definedName>
    <definedName name="情報通信業">プルダウン用!$H$2:$H$6</definedName>
    <definedName name="条例該当項目">プルダウン用!$X$2:$X$5</definedName>
    <definedName name="生活関連サービス業_娯楽業">プルダウン用!$O$2:$O$4</definedName>
    <definedName name="製造業">プルダウン用!$F$2:$F$25</definedName>
    <definedName name="大分類">プルダウン用!$B$1:$U$1</definedName>
    <definedName name="電気・ガス・熱供給・水道業">プルダウン用!$G$2:$G$5</definedName>
    <definedName name="農業_林業">プルダウン用!$B$2:$B$3</definedName>
    <definedName name="不動産業_物品賃貸業">プルダウン用!$L$2:$L$4</definedName>
    <definedName name="複合サービス業">プルダウン用!$R$2:$R$3</definedName>
    <definedName name="分類不能の産業">プルダウン用!$U$2</definedName>
  </definedNames>
  <calcPr calcId="162913"/>
</workbook>
</file>

<file path=xl/calcChain.xml><?xml version="1.0" encoding="utf-8"?>
<calcChain xmlns="http://schemas.openxmlformats.org/spreadsheetml/2006/main">
  <c r="AE52" i="1" l="1"/>
  <c r="AG3" i="2"/>
  <c r="AW102" i="1"/>
  <c r="AW101" i="1"/>
  <c r="AW100" i="1"/>
  <c r="AW99" i="1"/>
  <c r="AW98" i="1"/>
  <c r="AW97" i="1"/>
  <c r="AW96" i="1"/>
  <c r="AW94" i="1"/>
  <c r="AW93" i="1"/>
  <c r="AW92" i="1"/>
  <c r="AW91" i="1"/>
  <c r="AW90" i="1"/>
  <c r="AW89" i="1"/>
  <c r="AW88" i="1"/>
  <c r="AW87" i="1"/>
  <c r="AW86" i="1"/>
  <c r="AW85" i="1"/>
  <c r="AW84" i="1"/>
  <c r="AW83" i="1"/>
  <c r="AW82" i="1"/>
  <c r="AW81" i="1"/>
  <c r="AW80" i="1"/>
  <c r="AW79" i="1"/>
  <c r="AW78" i="1"/>
  <c r="AW77" i="1"/>
  <c r="AW76" i="1"/>
  <c r="M76" i="1"/>
  <c r="AW75" i="1"/>
  <c r="AW74" i="1"/>
  <c r="AW73" i="1"/>
  <c r="AW72" i="1"/>
  <c r="BV72" i="1"/>
  <c r="BV102" i="1"/>
  <c r="BV101" i="1"/>
  <c r="BV100" i="1"/>
  <c r="BV99" i="1"/>
  <c r="BV98" i="1"/>
  <c r="BV97" i="1"/>
  <c r="BV96" i="1"/>
  <c r="BV94" i="1"/>
  <c r="BV93" i="1"/>
  <c r="BV92" i="1"/>
  <c r="BV91" i="1"/>
  <c r="BV90" i="1"/>
  <c r="BV89" i="1"/>
  <c r="BV88" i="1"/>
  <c r="BV87" i="1"/>
  <c r="BV86" i="1"/>
  <c r="BV85" i="1"/>
  <c r="BV84" i="1"/>
  <c r="BV83" i="1"/>
  <c r="BV82" i="1"/>
  <c r="BV81" i="1"/>
  <c r="BV80" i="1"/>
  <c r="BV79" i="1"/>
  <c r="BV78" i="1"/>
  <c r="BV77" i="1"/>
  <c r="BV76" i="1"/>
  <c r="BV75" i="1"/>
  <c r="BV74" i="1"/>
  <c r="BV73" i="1"/>
  <c r="H52" i="9"/>
  <c r="D38" i="32"/>
  <c r="G40" i="32"/>
  <c r="G122" i="9" s="1"/>
  <c r="G119" i="35"/>
  <c r="E190" i="9"/>
  <c r="M166" i="1"/>
  <c r="C166" i="1"/>
  <c r="M165" i="1"/>
  <c r="C165" i="1"/>
  <c r="M164" i="1"/>
  <c r="C164" i="1"/>
  <c r="M163" i="1"/>
  <c r="C163" i="1"/>
  <c r="M162" i="1"/>
  <c r="C162" i="1"/>
  <c r="M161" i="1"/>
  <c r="C161" i="1"/>
  <c r="M160" i="1"/>
  <c r="C160" i="1"/>
  <c r="M159" i="1"/>
  <c r="C159" i="1"/>
  <c r="M158" i="1"/>
  <c r="C158" i="1"/>
  <c r="M157" i="1"/>
  <c r="C157" i="1"/>
  <c r="M156" i="1"/>
  <c r="C156" i="1"/>
  <c r="M155" i="1"/>
  <c r="C155" i="1"/>
  <c r="M154" i="1"/>
  <c r="C154" i="1"/>
  <c r="M153" i="1"/>
  <c r="C153" i="1"/>
  <c r="M152" i="1"/>
  <c r="C152" i="1"/>
  <c r="H194" i="41"/>
  <c r="E194" i="41"/>
  <c r="F194" i="41"/>
  <c r="E193" i="41"/>
  <c r="F193" i="41"/>
  <c r="E192" i="41"/>
  <c r="F192" i="41"/>
  <c r="F195" i="41"/>
  <c r="G190" i="41"/>
  <c r="H190" i="41"/>
  <c r="E190" i="41"/>
  <c r="F190" i="41"/>
  <c r="G189" i="41"/>
  <c r="H189" i="41"/>
  <c r="E189" i="41"/>
  <c r="F189" i="41"/>
  <c r="G188" i="41"/>
  <c r="H188" i="41"/>
  <c r="E188" i="41"/>
  <c r="F188" i="41"/>
  <c r="G187" i="41"/>
  <c r="H187" i="41"/>
  <c r="E187" i="41"/>
  <c r="F187" i="41"/>
  <c r="F186" i="41"/>
  <c r="H186" i="41"/>
  <c r="F185" i="41"/>
  <c r="H185" i="41"/>
  <c r="G184" i="41"/>
  <c r="F184" i="41"/>
  <c r="H184" i="41"/>
  <c r="G183" i="41"/>
  <c r="E183" i="41"/>
  <c r="F183" i="41"/>
  <c r="G182" i="41"/>
  <c r="H182" i="41"/>
  <c r="E182" i="41"/>
  <c r="F182" i="41"/>
  <c r="G181" i="41"/>
  <c r="E181" i="41"/>
  <c r="F181" i="41"/>
  <c r="G180" i="41"/>
  <c r="E180" i="41"/>
  <c r="F180" i="41"/>
  <c r="H180" i="41"/>
  <c r="G179" i="41"/>
  <c r="E179" i="41"/>
  <c r="F179" i="41"/>
  <c r="G178" i="41"/>
  <c r="E178" i="41"/>
  <c r="F178" i="41"/>
  <c r="H178" i="41"/>
  <c r="G177" i="41"/>
  <c r="E177" i="41"/>
  <c r="F177" i="41"/>
  <c r="G176" i="41"/>
  <c r="E176" i="41"/>
  <c r="F176" i="41"/>
  <c r="H176" i="41"/>
  <c r="G175" i="41"/>
  <c r="E175" i="41"/>
  <c r="F175" i="41"/>
  <c r="G174" i="41"/>
  <c r="E174" i="41"/>
  <c r="F174" i="41"/>
  <c r="G173" i="41"/>
  <c r="E173" i="41"/>
  <c r="F173" i="41"/>
  <c r="G172" i="41"/>
  <c r="E172" i="41"/>
  <c r="F172" i="41"/>
  <c r="G171" i="41"/>
  <c r="E171" i="41"/>
  <c r="F171" i="41"/>
  <c r="H171" i="41"/>
  <c r="G170" i="41"/>
  <c r="E170" i="41"/>
  <c r="F170" i="41"/>
  <c r="G169" i="41"/>
  <c r="E169" i="41"/>
  <c r="F169" i="41"/>
  <c r="H169" i="41"/>
  <c r="G168" i="41"/>
  <c r="E168" i="41"/>
  <c r="F168" i="41"/>
  <c r="G167" i="41"/>
  <c r="E167" i="41"/>
  <c r="F167" i="41"/>
  <c r="H167" i="41"/>
  <c r="G166" i="41"/>
  <c r="E166" i="41"/>
  <c r="F166" i="41"/>
  <c r="G165" i="41"/>
  <c r="E165" i="41"/>
  <c r="F165" i="41"/>
  <c r="H165" i="41"/>
  <c r="G164" i="41"/>
  <c r="E164" i="41"/>
  <c r="F164" i="41"/>
  <c r="G163" i="41"/>
  <c r="E163" i="41"/>
  <c r="F163" i="41"/>
  <c r="H163" i="41"/>
  <c r="G162" i="41"/>
  <c r="E162" i="41"/>
  <c r="F162" i="41"/>
  <c r="H123" i="41"/>
  <c r="E123" i="41"/>
  <c r="F123" i="41"/>
  <c r="E122" i="41"/>
  <c r="F122" i="41"/>
  <c r="E121" i="41"/>
  <c r="F121" i="41"/>
  <c r="G119" i="41"/>
  <c r="H119" i="41"/>
  <c r="E119" i="41"/>
  <c r="F119" i="41"/>
  <c r="G118" i="41"/>
  <c r="H118" i="41"/>
  <c r="E118" i="41"/>
  <c r="F118" i="41"/>
  <c r="G117" i="41"/>
  <c r="H117" i="41"/>
  <c r="E117" i="41"/>
  <c r="F117" i="41"/>
  <c r="G116" i="41"/>
  <c r="H116" i="41"/>
  <c r="E116" i="41"/>
  <c r="F116" i="41"/>
  <c r="F115" i="41"/>
  <c r="H115" i="41"/>
  <c r="F114" i="41"/>
  <c r="H114" i="41"/>
  <c r="G113" i="41"/>
  <c r="F113" i="41"/>
  <c r="H113" i="41"/>
  <c r="G112" i="41"/>
  <c r="E112" i="41"/>
  <c r="F112" i="41"/>
  <c r="G111" i="41"/>
  <c r="E111" i="41"/>
  <c r="F111" i="41"/>
  <c r="G110" i="41"/>
  <c r="E110" i="41"/>
  <c r="F110" i="41"/>
  <c r="G109" i="41"/>
  <c r="E109" i="41"/>
  <c r="F109" i="41"/>
  <c r="H109" i="41"/>
  <c r="G108" i="41"/>
  <c r="E108" i="41"/>
  <c r="F108" i="41"/>
  <c r="G107" i="41"/>
  <c r="E107" i="41"/>
  <c r="F107" i="41"/>
  <c r="G106" i="41"/>
  <c r="E106" i="41"/>
  <c r="F106" i="41"/>
  <c r="G105" i="41"/>
  <c r="E105" i="41"/>
  <c r="F105" i="41"/>
  <c r="G104" i="41"/>
  <c r="E104" i="41"/>
  <c r="F104" i="41"/>
  <c r="G103" i="41"/>
  <c r="E103" i="41"/>
  <c r="F103" i="41"/>
  <c r="G102" i="41"/>
  <c r="E102" i="41"/>
  <c r="F102" i="41"/>
  <c r="G101" i="41"/>
  <c r="E101" i="41"/>
  <c r="F101" i="41"/>
  <c r="H101" i="41"/>
  <c r="G100" i="41"/>
  <c r="E100" i="41"/>
  <c r="F100" i="41"/>
  <c r="G99" i="41"/>
  <c r="E99" i="41"/>
  <c r="F99" i="41"/>
  <c r="H99" i="41"/>
  <c r="G98" i="41"/>
  <c r="E98" i="41"/>
  <c r="F98" i="41"/>
  <c r="G97" i="41"/>
  <c r="E97" i="41"/>
  <c r="F97" i="41"/>
  <c r="G96" i="41"/>
  <c r="E96" i="41"/>
  <c r="F96" i="41"/>
  <c r="G95" i="41"/>
  <c r="E95" i="41"/>
  <c r="F95" i="41"/>
  <c r="G94" i="41"/>
  <c r="E94" i="41"/>
  <c r="F94" i="41"/>
  <c r="G93" i="41"/>
  <c r="E93" i="41"/>
  <c r="F93" i="41"/>
  <c r="H93" i="41"/>
  <c r="G92" i="41"/>
  <c r="E92" i="41"/>
  <c r="F92" i="41"/>
  <c r="G91" i="41"/>
  <c r="E91" i="41"/>
  <c r="F91" i="41"/>
  <c r="H52" i="41"/>
  <c r="E52" i="41"/>
  <c r="F52" i="41"/>
  <c r="E51" i="41"/>
  <c r="F51" i="41"/>
  <c r="E50" i="41"/>
  <c r="F50" i="41"/>
  <c r="G48" i="41"/>
  <c r="H48" i="41"/>
  <c r="E48" i="41"/>
  <c r="F48" i="41"/>
  <c r="G47" i="41"/>
  <c r="H47" i="41"/>
  <c r="E47" i="41"/>
  <c r="F47" i="41"/>
  <c r="G46" i="41"/>
  <c r="H46" i="41"/>
  <c r="E46" i="41"/>
  <c r="F46" i="41"/>
  <c r="G45" i="41"/>
  <c r="H45" i="41"/>
  <c r="E45" i="41"/>
  <c r="F45" i="41"/>
  <c r="F44" i="41"/>
  <c r="H44" i="41"/>
  <c r="F43" i="41"/>
  <c r="H43" i="41"/>
  <c r="G42" i="41"/>
  <c r="F42" i="41"/>
  <c r="G41" i="41"/>
  <c r="E41" i="41"/>
  <c r="F41" i="41"/>
  <c r="G40" i="41"/>
  <c r="E40" i="41"/>
  <c r="F40" i="41"/>
  <c r="G39" i="41"/>
  <c r="E39" i="41"/>
  <c r="F39" i="41"/>
  <c r="G38" i="41"/>
  <c r="E38" i="41"/>
  <c r="F38" i="41"/>
  <c r="G37" i="41"/>
  <c r="H37" i="41"/>
  <c r="E37" i="41"/>
  <c r="F37" i="41"/>
  <c r="G36" i="41"/>
  <c r="E36" i="41"/>
  <c r="F36" i="41"/>
  <c r="G35" i="41"/>
  <c r="E35" i="41"/>
  <c r="F35" i="41"/>
  <c r="G34" i="41"/>
  <c r="E34" i="41"/>
  <c r="F34" i="41"/>
  <c r="H34" i="41"/>
  <c r="G33" i="41"/>
  <c r="E33" i="41"/>
  <c r="F33" i="41"/>
  <c r="G32" i="41"/>
  <c r="E32" i="41"/>
  <c r="F32" i="41"/>
  <c r="H32" i="41"/>
  <c r="G31" i="41"/>
  <c r="E31" i="41"/>
  <c r="F31" i="41"/>
  <c r="G30" i="41"/>
  <c r="E30" i="41"/>
  <c r="F30" i="41"/>
  <c r="G29" i="41"/>
  <c r="E29" i="41"/>
  <c r="F29" i="41"/>
  <c r="H29" i="41"/>
  <c r="G28" i="41"/>
  <c r="E28" i="41"/>
  <c r="F28" i="41"/>
  <c r="H28" i="41"/>
  <c r="G27" i="41"/>
  <c r="E27" i="41"/>
  <c r="F27" i="41"/>
  <c r="H27" i="41"/>
  <c r="G26" i="41"/>
  <c r="E26" i="41"/>
  <c r="F26" i="41"/>
  <c r="G25" i="41"/>
  <c r="E25" i="41"/>
  <c r="F25" i="41"/>
  <c r="H25" i="41"/>
  <c r="G24" i="41"/>
  <c r="E24" i="41"/>
  <c r="F24" i="41"/>
  <c r="H24" i="41"/>
  <c r="G23" i="41"/>
  <c r="E23" i="41"/>
  <c r="F23" i="41"/>
  <c r="H23" i="41"/>
  <c r="G22" i="41"/>
  <c r="E22" i="41"/>
  <c r="F22" i="41"/>
  <c r="H22" i="41"/>
  <c r="G21" i="41"/>
  <c r="E21" i="41"/>
  <c r="F21" i="41"/>
  <c r="G20" i="41"/>
  <c r="E20" i="41"/>
  <c r="F20" i="41"/>
  <c r="H194" i="40"/>
  <c r="E194" i="40"/>
  <c r="F194" i="40"/>
  <c r="E193" i="40"/>
  <c r="F193" i="40"/>
  <c r="E192" i="40"/>
  <c r="F192" i="40"/>
  <c r="G190" i="40"/>
  <c r="H190" i="40"/>
  <c r="E190" i="40"/>
  <c r="F190" i="40"/>
  <c r="G189" i="40"/>
  <c r="H189" i="40"/>
  <c r="E189" i="40"/>
  <c r="F189" i="40"/>
  <c r="G188" i="40"/>
  <c r="H188" i="40"/>
  <c r="E188" i="40"/>
  <c r="F188" i="40"/>
  <c r="G187" i="40"/>
  <c r="H187" i="40"/>
  <c r="E187" i="40"/>
  <c r="F187" i="40"/>
  <c r="F186" i="40"/>
  <c r="H186" i="40"/>
  <c r="F185" i="40"/>
  <c r="H185" i="40"/>
  <c r="G184" i="40"/>
  <c r="F184" i="40"/>
  <c r="H184" i="40"/>
  <c r="G183" i="40"/>
  <c r="E183" i="40"/>
  <c r="F183" i="40"/>
  <c r="H183" i="40"/>
  <c r="G182" i="40"/>
  <c r="E182" i="40"/>
  <c r="F182" i="40"/>
  <c r="G181" i="40"/>
  <c r="F181" i="40"/>
  <c r="E181" i="40"/>
  <c r="G180" i="40"/>
  <c r="E180" i="40"/>
  <c r="F180" i="40"/>
  <c r="H180" i="40"/>
  <c r="G179" i="40"/>
  <c r="E179" i="40"/>
  <c r="F179" i="40"/>
  <c r="H179" i="40"/>
  <c r="G178" i="40"/>
  <c r="E178" i="40"/>
  <c r="F178" i="40"/>
  <c r="H178" i="40"/>
  <c r="G177" i="40"/>
  <c r="E177" i="40"/>
  <c r="F177" i="40"/>
  <c r="H177" i="40"/>
  <c r="G176" i="40"/>
  <c r="E176" i="40"/>
  <c r="F176" i="40"/>
  <c r="G175" i="40"/>
  <c r="H175" i="40"/>
  <c r="E175" i="40"/>
  <c r="F175" i="40"/>
  <c r="G174" i="40"/>
  <c r="E174" i="40"/>
  <c r="F174" i="40"/>
  <c r="G173" i="40"/>
  <c r="E173" i="40"/>
  <c r="F173" i="40"/>
  <c r="H173" i="40"/>
  <c r="G172" i="40"/>
  <c r="E172" i="40"/>
  <c r="F172" i="40"/>
  <c r="H172" i="40"/>
  <c r="G171" i="40"/>
  <c r="E171" i="40"/>
  <c r="F171" i="40"/>
  <c r="G170" i="40"/>
  <c r="E170" i="40"/>
  <c r="F170" i="40"/>
  <c r="H170" i="40"/>
  <c r="G169" i="40"/>
  <c r="E169" i="40"/>
  <c r="F169" i="40"/>
  <c r="H169" i="40"/>
  <c r="G168" i="40"/>
  <c r="E168" i="40"/>
  <c r="F168" i="40"/>
  <c r="G167" i="40"/>
  <c r="E167" i="40"/>
  <c r="F167" i="40"/>
  <c r="H167" i="40"/>
  <c r="G166" i="40"/>
  <c r="E166" i="40"/>
  <c r="F166" i="40"/>
  <c r="G165" i="40"/>
  <c r="E165" i="40"/>
  <c r="F165" i="40"/>
  <c r="G164" i="40"/>
  <c r="E164" i="40"/>
  <c r="F164" i="40"/>
  <c r="H164" i="40"/>
  <c r="G163" i="40"/>
  <c r="E163" i="40"/>
  <c r="F163" i="40"/>
  <c r="G162" i="40"/>
  <c r="E162" i="40"/>
  <c r="F162" i="40"/>
  <c r="H123" i="40"/>
  <c r="E123" i="40"/>
  <c r="F123" i="40"/>
  <c r="E122" i="40"/>
  <c r="F122" i="40"/>
  <c r="E121" i="40"/>
  <c r="F121" i="40"/>
  <c r="G119" i="40"/>
  <c r="H119" i="40"/>
  <c r="E119" i="40"/>
  <c r="F119" i="40"/>
  <c r="G118" i="40"/>
  <c r="H118" i="40"/>
  <c r="E118" i="40"/>
  <c r="F118" i="40"/>
  <c r="G117" i="40"/>
  <c r="H117" i="40"/>
  <c r="E117" i="40"/>
  <c r="F117" i="40"/>
  <c r="G116" i="40"/>
  <c r="H116" i="40"/>
  <c r="E116" i="40"/>
  <c r="F116" i="40"/>
  <c r="F115" i="40"/>
  <c r="H115" i="40"/>
  <c r="F114" i="40"/>
  <c r="H114" i="40"/>
  <c r="G113" i="40"/>
  <c r="F113" i="40"/>
  <c r="H113" i="40"/>
  <c r="G112" i="40"/>
  <c r="E112" i="40"/>
  <c r="F112" i="40"/>
  <c r="G111" i="40"/>
  <c r="E111" i="40"/>
  <c r="F111" i="40"/>
  <c r="H111" i="40"/>
  <c r="G110" i="40"/>
  <c r="E110" i="40"/>
  <c r="F110" i="40"/>
  <c r="G109" i="40"/>
  <c r="E109" i="40"/>
  <c r="F109" i="40"/>
  <c r="G108" i="40"/>
  <c r="E108" i="40"/>
  <c r="F108" i="40"/>
  <c r="H108" i="40"/>
  <c r="G107" i="40"/>
  <c r="F107" i="40"/>
  <c r="E107" i="40"/>
  <c r="G106" i="40"/>
  <c r="F106" i="40"/>
  <c r="E106" i="40"/>
  <c r="G105" i="40"/>
  <c r="E105" i="40"/>
  <c r="F105" i="40"/>
  <c r="G104" i="40"/>
  <c r="E104" i="40"/>
  <c r="F104" i="40"/>
  <c r="G103" i="40"/>
  <c r="E103" i="40"/>
  <c r="F103" i="40"/>
  <c r="G102" i="40"/>
  <c r="E102" i="40"/>
  <c r="F102" i="40"/>
  <c r="G101" i="40"/>
  <c r="E101" i="40"/>
  <c r="F101" i="40"/>
  <c r="G100" i="40"/>
  <c r="E100" i="40"/>
  <c r="F100" i="40"/>
  <c r="G99" i="40"/>
  <c r="E99" i="40"/>
  <c r="F99" i="40"/>
  <c r="G98" i="40"/>
  <c r="E98" i="40"/>
  <c r="F98" i="40"/>
  <c r="G97" i="40"/>
  <c r="E97" i="40"/>
  <c r="F97" i="40"/>
  <c r="G96" i="40"/>
  <c r="E96" i="40"/>
  <c r="F96" i="40"/>
  <c r="G95" i="40"/>
  <c r="E95" i="40"/>
  <c r="F95" i="40"/>
  <c r="G94" i="40"/>
  <c r="E94" i="40"/>
  <c r="F94" i="40"/>
  <c r="G93" i="40"/>
  <c r="E93" i="40"/>
  <c r="F93" i="40"/>
  <c r="G92" i="40"/>
  <c r="E92" i="40"/>
  <c r="F92" i="40"/>
  <c r="H92" i="40"/>
  <c r="G91" i="40"/>
  <c r="E91" i="40"/>
  <c r="F91" i="40"/>
  <c r="H52" i="40"/>
  <c r="E52" i="40"/>
  <c r="F52" i="40"/>
  <c r="E51" i="40"/>
  <c r="F51" i="40"/>
  <c r="E50" i="40"/>
  <c r="F50" i="40"/>
  <c r="G48" i="40"/>
  <c r="H48" i="40"/>
  <c r="E48" i="40"/>
  <c r="F48" i="40"/>
  <c r="G47" i="40"/>
  <c r="H47" i="40"/>
  <c r="E47" i="40"/>
  <c r="F47" i="40"/>
  <c r="G46" i="40"/>
  <c r="H46" i="40"/>
  <c r="E46" i="40"/>
  <c r="F46" i="40"/>
  <c r="G45" i="40"/>
  <c r="H45" i="40"/>
  <c r="E45" i="40"/>
  <c r="F45" i="40"/>
  <c r="F44" i="40"/>
  <c r="H44" i="40"/>
  <c r="F43" i="40"/>
  <c r="H43" i="40"/>
  <c r="G42" i="40"/>
  <c r="F42" i="40"/>
  <c r="H42" i="40"/>
  <c r="G41" i="40"/>
  <c r="E41" i="40"/>
  <c r="F41" i="40"/>
  <c r="G40" i="40"/>
  <c r="E40" i="40"/>
  <c r="F40" i="40"/>
  <c r="G39" i="40"/>
  <c r="E39" i="40"/>
  <c r="F39" i="40"/>
  <c r="G38" i="40"/>
  <c r="E38" i="40"/>
  <c r="F38" i="40"/>
  <c r="G37" i="40"/>
  <c r="E37" i="40"/>
  <c r="F37" i="40"/>
  <c r="G36" i="40"/>
  <c r="E36" i="40"/>
  <c r="F36" i="40"/>
  <c r="G35" i="40"/>
  <c r="E35" i="40"/>
  <c r="F35" i="40"/>
  <c r="G34" i="40"/>
  <c r="E34" i="40"/>
  <c r="F34" i="40"/>
  <c r="G33" i="40"/>
  <c r="E33" i="40"/>
  <c r="F33" i="40"/>
  <c r="G32" i="40"/>
  <c r="E32" i="40"/>
  <c r="F32" i="40"/>
  <c r="G31" i="40"/>
  <c r="E31" i="40"/>
  <c r="F31" i="40"/>
  <c r="G30" i="40"/>
  <c r="E30" i="40"/>
  <c r="F30" i="40"/>
  <c r="G29" i="40"/>
  <c r="E29" i="40"/>
  <c r="F29" i="40"/>
  <c r="G28" i="40"/>
  <c r="E28" i="40"/>
  <c r="F28" i="40"/>
  <c r="G27" i="40"/>
  <c r="E27" i="40"/>
  <c r="F27" i="40"/>
  <c r="G26" i="40"/>
  <c r="E26" i="40"/>
  <c r="F26" i="40"/>
  <c r="G25" i="40"/>
  <c r="E25" i="40"/>
  <c r="F25" i="40"/>
  <c r="G24" i="40"/>
  <c r="E24" i="40"/>
  <c r="F24" i="40"/>
  <c r="G23" i="40"/>
  <c r="E23" i="40"/>
  <c r="F23" i="40"/>
  <c r="G22" i="40"/>
  <c r="E22" i="40"/>
  <c r="F22" i="40"/>
  <c r="G21" i="40"/>
  <c r="E21" i="40"/>
  <c r="F21" i="40"/>
  <c r="G20" i="40"/>
  <c r="E20" i="40"/>
  <c r="F20" i="40"/>
  <c r="H194" i="39"/>
  <c r="E194" i="39"/>
  <c r="F194" i="39"/>
  <c r="E193" i="39"/>
  <c r="F193" i="39"/>
  <c r="E192" i="39"/>
  <c r="F192" i="39"/>
  <c r="G190" i="39"/>
  <c r="H190" i="39"/>
  <c r="E190" i="39"/>
  <c r="F190" i="39"/>
  <c r="G189" i="39"/>
  <c r="H189" i="39"/>
  <c r="E189" i="39"/>
  <c r="F189" i="39"/>
  <c r="G188" i="39"/>
  <c r="H188" i="39"/>
  <c r="E188" i="39"/>
  <c r="F188" i="39"/>
  <c r="G187" i="39"/>
  <c r="H187" i="39"/>
  <c r="E187" i="39"/>
  <c r="F187" i="39"/>
  <c r="F186" i="39"/>
  <c r="H186" i="39"/>
  <c r="F185" i="39"/>
  <c r="H185" i="39"/>
  <c r="G184" i="39"/>
  <c r="F184" i="39"/>
  <c r="H184" i="39"/>
  <c r="G183" i="39"/>
  <c r="E183" i="39"/>
  <c r="F183" i="39"/>
  <c r="G182" i="39"/>
  <c r="E182" i="39"/>
  <c r="F182" i="39"/>
  <c r="G181" i="39"/>
  <c r="E181" i="39"/>
  <c r="F181" i="39"/>
  <c r="G180" i="39"/>
  <c r="E180" i="39"/>
  <c r="F180" i="39"/>
  <c r="G179" i="39"/>
  <c r="E179" i="39"/>
  <c r="F179" i="39"/>
  <c r="G178" i="39"/>
  <c r="E178" i="39"/>
  <c r="F178" i="39"/>
  <c r="G177" i="39"/>
  <c r="E177" i="39"/>
  <c r="F177" i="39"/>
  <c r="G176" i="39"/>
  <c r="H176" i="39"/>
  <c r="E176" i="39"/>
  <c r="F176" i="39"/>
  <c r="G175" i="39"/>
  <c r="E175" i="39"/>
  <c r="F175" i="39"/>
  <c r="G174" i="39"/>
  <c r="E174" i="39"/>
  <c r="F174" i="39"/>
  <c r="H174" i="39"/>
  <c r="G173" i="39"/>
  <c r="E173" i="39"/>
  <c r="F173" i="39"/>
  <c r="G172" i="39"/>
  <c r="E172" i="39"/>
  <c r="F172" i="39"/>
  <c r="G171" i="39"/>
  <c r="E171" i="39"/>
  <c r="F171" i="39"/>
  <c r="G170" i="39"/>
  <c r="H170" i="39"/>
  <c r="E170" i="39"/>
  <c r="F170" i="39"/>
  <c r="G169" i="39"/>
  <c r="E169" i="39"/>
  <c r="F169" i="39"/>
  <c r="G168" i="39"/>
  <c r="E168" i="39"/>
  <c r="F168" i="39"/>
  <c r="G167" i="39"/>
  <c r="E167" i="39"/>
  <c r="F167" i="39"/>
  <c r="G166" i="39"/>
  <c r="E166" i="39"/>
  <c r="F166" i="39"/>
  <c r="G165" i="39"/>
  <c r="E165" i="39"/>
  <c r="F165" i="39"/>
  <c r="G164" i="39"/>
  <c r="E164" i="39"/>
  <c r="F164" i="39"/>
  <c r="H164" i="39"/>
  <c r="G163" i="39"/>
  <c r="E163" i="39"/>
  <c r="F163" i="39"/>
  <c r="G162" i="39"/>
  <c r="E162" i="39"/>
  <c r="F162" i="39"/>
  <c r="H123" i="39"/>
  <c r="E123" i="39"/>
  <c r="F123" i="39"/>
  <c r="E122" i="39"/>
  <c r="F122" i="39"/>
  <c r="E121" i="39"/>
  <c r="F121" i="39"/>
  <c r="G119" i="39"/>
  <c r="H119" i="39"/>
  <c r="E119" i="39"/>
  <c r="F119" i="39"/>
  <c r="G118" i="39"/>
  <c r="H118" i="39"/>
  <c r="E118" i="39"/>
  <c r="F118" i="39"/>
  <c r="G117" i="39"/>
  <c r="H117" i="39"/>
  <c r="E117" i="39"/>
  <c r="F117" i="39"/>
  <c r="G116" i="39"/>
  <c r="H116" i="39"/>
  <c r="E116" i="39"/>
  <c r="F116" i="39"/>
  <c r="F115" i="39"/>
  <c r="H115" i="39"/>
  <c r="F114" i="39"/>
  <c r="H114" i="39"/>
  <c r="G113" i="39"/>
  <c r="F113" i="39"/>
  <c r="G112" i="39"/>
  <c r="E112" i="39"/>
  <c r="F112" i="39"/>
  <c r="H112" i="39"/>
  <c r="G111" i="39"/>
  <c r="E111" i="39"/>
  <c r="F111" i="39"/>
  <c r="G110" i="39"/>
  <c r="E110" i="39"/>
  <c r="F110" i="39"/>
  <c r="G109" i="39"/>
  <c r="E109" i="39"/>
  <c r="F109" i="39"/>
  <c r="G108" i="39"/>
  <c r="E108" i="39"/>
  <c r="F108" i="39"/>
  <c r="G107" i="39"/>
  <c r="E107" i="39"/>
  <c r="F107" i="39"/>
  <c r="G106" i="39"/>
  <c r="E106" i="39"/>
  <c r="F106" i="39"/>
  <c r="G105" i="39"/>
  <c r="E105" i="39"/>
  <c r="F105" i="39"/>
  <c r="G104" i="39"/>
  <c r="E104" i="39"/>
  <c r="F104" i="39"/>
  <c r="G103" i="39"/>
  <c r="E103" i="39"/>
  <c r="F103" i="39"/>
  <c r="G102" i="39"/>
  <c r="E102" i="39"/>
  <c r="F102" i="39"/>
  <c r="G101" i="39"/>
  <c r="E101" i="39"/>
  <c r="F101" i="39"/>
  <c r="G100" i="39"/>
  <c r="F100" i="39"/>
  <c r="E100" i="39"/>
  <c r="G99" i="39"/>
  <c r="E99" i="39"/>
  <c r="F99" i="39"/>
  <c r="G98" i="39"/>
  <c r="E98" i="39"/>
  <c r="F98" i="39"/>
  <c r="H98" i="39"/>
  <c r="G97" i="39"/>
  <c r="E97" i="39"/>
  <c r="F97" i="39"/>
  <c r="G96" i="39"/>
  <c r="H96" i="39"/>
  <c r="E96" i="39"/>
  <c r="F96" i="39"/>
  <c r="G95" i="39"/>
  <c r="E95" i="39"/>
  <c r="F95" i="39"/>
  <c r="H95" i="39"/>
  <c r="G94" i="39"/>
  <c r="E94" i="39"/>
  <c r="F94" i="39"/>
  <c r="G93" i="39"/>
  <c r="E93" i="39"/>
  <c r="F93" i="39"/>
  <c r="G92" i="39"/>
  <c r="E92" i="39"/>
  <c r="F92" i="39"/>
  <c r="G91" i="39"/>
  <c r="E91" i="39"/>
  <c r="F91" i="39"/>
  <c r="H52" i="39"/>
  <c r="E52" i="39"/>
  <c r="F52" i="39"/>
  <c r="E51" i="39"/>
  <c r="F51" i="39"/>
  <c r="E50" i="39"/>
  <c r="F50" i="39"/>
  <c r="G48" i="39"/>
  <c r="H48" i="39"/>
  <c r="E48" i="39"/>
  <c r="F48" i="39"/>
  <c r="G47" i="39"/>
  <c r="H47" i="39"/>
  <c r="E47" i="39"/>
  <c r="F47" i="39"/>
  <c r="G46" i="39"/>
  <c r="H46" i="39"/>
  <c r="E46" i="39"/>
  <c r="F46" i="39"/>
  <c r="G45" i="39"/>
  <c r="H45" i="39"/>
  <c r="E45" i="39"/>
  <c r="F45" i="39"/>
  <c r="F44" i="39"/>
  <c r="H44" i="39"/>
  <c r="F43" i="39"/>
  <c r="H43" i="39"/>
  <c r="G42" i="39"/>
  <c r="F42" i="39"/>
  <c r="G41" i="39"/>
  <c r="E41" i="39"/>
  <c r="F41" i="39"/>
  <c r="G40" i="39"/>
  <c r="E40" i="39"/>
  <c r="F40" i="39"/>
  <c r="G39" i="39"/>
  <c r="E39" i="39"/>
  <c r="F39" i="39"/>
  <c r="G38" i="39"/>
  <c r="E38" i="39"/>
  <c r="F38" i="39"/>
  <c r="H38" i="39"/>
  <c r="G37" i="39"/>
  <c r="E37" i="39"/>
  <c r="F37" i="39"/>
  <c r="G36" i="39"/>
  <c r="E36" i="39"/>
  <c r="F36" i="39"/>
  <c r="G35" i="39"/>
  <c r="E35" i="39"/>
  <c r="F35" i="39"/>
  <c r="G34" i="39"/>
  <c r="E34" i="39"/>
  <c r="F34" i="39"/>
  <c r="G33" i="39"/>
  <c r="E33" i="39"/>
  <c r="F33" i="39"/>
  <c r="G32" i="39"/>
  <c r="E32" i="39"/>
  <c r="F32" i="39"/>
  <c r="G31" i="39"/>
  <c r="E31" i="39"/>
  <c r="F31" i="39"/>
  <c r="G30" i="39"/>
  <c r="E30" i="39"/>
  <c r="F30" i="39"/>
  <c r="G29" i="39"/>
  <c r="E29" i="39"/>
  <c r="F29" i="39"/>
  <c r="G28" i="39"/>
  <c r="E28" i="39"/>
  <c r="F28" i="39"/>
  <c r="G27" i="39"/>
  <c r="E27" i="39"/>
  <c r="F27" i="39"/>
  <c r="G26" i="39"/>
  <c r="E26" i="39"/>
  <c r="F26" i="39"/>
  <c r="G25" i="39"/>
  <c r="E25" i="39"/>
  <c r="F25" i="39"/>
  <c r="G24" i="39"/>
  <c r="E24" i="39"/>
  <c r="F24" i="39"/>
  <c r="G23" i="39"/>
  <c r="E23" i="39"/>
  <c r="F23" i="39"/>
  <c r="G22" i="39"/>
  <c r="E22" i="39"/>
  <c r="F22" i="39"/>
  <c r="G21" i="39"/>
  <c r="E21" i="39"/>
  <c r="F21" i="39"/>
  <c r="H21" i="39"/>
  <c r="G20" i="39"/>
  <c r="E20" i="39"/>
  <c r="F20" i="39"/>
  <c r="H194" i="38"/>
  <c r="E194" i="38"/>
  <c r="F194" i="38"/>
  <c r="F195" i="38"/>
  <c r="E193" i="38"/>
  <c r="F193" i="38"/>
  <c r="E192" i="38"/>
  <c r="F192" i="38"/>
  <c r="G190" i="38"/>
  <c r="H190" i="38"/>
  <c r="E190" i="38"/>
  <c r="F190" i="38"/>
  <c r="G189" i="38"/>
  <c r="H189" i="38"/>
  <c r="E189" i="38"/>
  <c r="F189" i="38"/>
  <c r="G188" i="38"/>
  <c r="H188" i="38"/>
  <c r="E188" i="38"/>
  <c r="F188" i="38"/>
  <c r="G187" i="38"/>
  <c r="H187" i="38"/>
  <c r="E187" i="38"/>
  <c r="F187" i="38"/>
  <c r="F186" i="38"/>
  <c r="H186" i="38"/>
  <c r="F185" i="38"/>
  <c r="H185" i="38"/>
  <c r="G184" i="38"/>
  <c r="F184" i="38"/>
  <c r="H184" i="38"/>
  <c r="G183" i="38"/>
  <c r="E183" i="38"/>
  <c r="F183" i="38"/>
  <c r="G182" i="38"/>
  <c r="E182" i="38"/>
  <c r="F182" i="38"/>
  <c r="G181" i="38"/>
  <c r="E181" i="38"/>
  <c r="F181" i="38"/>
  <c r="G180" i="38"/>
  <c r="E180" i="38"/>
  <c r="F180" i="38"/>
  <c r="G179" i="38"/>
  <c r="E179" i="38"/>
  <c r="F179" i="38"/>
  <c r="G178" i="38"/>
  <c r="E178" i="38"/>
  <c r="F178" i="38"/>
  <c r="G177" i="38"/>
  <c r="E177" i="38"/>
  <c r="F177" i="38"/>
  <c r="G176" i="38"/>
  <c r="E176" i="38"/>
  <c r="F176" i="38"/>
  <c r="G175" i="38"/>
  <c r="E175" i="38"/>
  <c r="F175" i="38"/>
  <c r="G174" i="38"/>
  <c r="E174" i="38"/>
  <c r="F174" i="38"/>
  <c r="G173" i="38"/>
  <c r="E173" i="38"/>
  <c r="F173" i="38"/>
  <c r="G172" i="38"/>
  <c r="E172" i="38"/>
  <c r="F172" i="38"/>
  <c r="G171" i="38"/>
  <c r="E171" i="38"/>
  <c r="F171" i="38"/>
  <c r="G170" i="38"/>
  <c r="E170" i="38"/>
  <c r="F170" i="38"/>
  <c r="G169" i="38"/>
  <c r="E169" i="38"/>
  <c r="F169" i="38"/>
  <c r="G168" i="38"/>
  <c r="E168" i="38"/>
  <c r="F168" i="38"/>
  <c r="G167" i="38"/>
  <c r="E167" i="38"/>
  <c r="F167" i="38"/>
  <c r="G166" i="38"/>
  <c r="E166" i="38"/>
  <c r="F166" i="38"/>
  <c r="G165" i="38"/>
  <c r="E165" i="38"/>
  <c r="F165" i="38"/>
  <c r="G164" i="38"/>
  <c r="E164" i="38"/>
  <c r="F164" i="38"/>
  <c r="G163" i="38"/>
  <c r="E163" i="38"/>
  <c r="F163" i="38"/>
  <c r="H163" i="38"/>
  <c r="G162" i="38"/>
  <c r="E162" i="38"/>
  <c r="F162" i="38"/>
  <c r="H123" i="38"/>
  <c r="E123" i="38"/>
  <c r="F123" i="38"/>
  <c r="E122" i="38"/>
  <c r="F122" i="38"/>
  <c r="E121" i="38"/>
  <c r="F121" i="38"/>
  <c r="F124" i="38"/>
  <c r="G119" i="38"/>
  <c r="H119" i="38"/>
  <c r="E119" i="38"/>
  <c r="F119" i="38"/>
  <c r="G118" i="38"/>
  <c r="H118" i="38"/>
  <c r="E118" i="38"/>
  <c r="F118" i="38"/>
  <c r="G117" i="38"/>
  <c r="H117" i="38"/>
  <c r="E117" i="38"/>
  <c r="F117" i="38"/>
  <c r="G116" i="38"/>
  <c r="H116" i="38"/>
  <c r="E116" i="38"/>
  <c r="F116" i="38"/>
  <c r="F115" i="38"/>
  <c r="H115" i="38"/>
  <c r="F114" i="38"/>
  <c r="H114" i="38"/>
  <c r="G113" i="38"/>
  <c r="H113" i="38"/>
  <c r="F113" i="38"/>
  <c r="G112" i="38"/>
  <c r="F112" i="38"/>
  <c r="E112" i="38"/>
  <c r="G111" i="38"/>
  <c r="E111" i="38"/>
  <c r="F111" i="38"/>
  <c r="G110" i="38"/>
  <c r="E110" i="38"/>
  <c r="F110" i="38"/>
  <c r="H110" i="38"/>
  <c r="G109" i="38"/>
  <c r="H109" i="38"/>
  <c r="F109" i="38"/>
  <c r="E109" i="38"/>
  <c r="G108" i="38"/>
  <c r="E108" i="38"/>
  <c r="F108" i="38"/>
  <c r="G107" i="38"/>
  <c r="E107" i="38"/>
  <c r="F107" i="38"/>
  <c r="CA88" i="1"/>
  <c r="G106" i="38"/>
  <c r="E106" i="38"/>
  <c r="F106" i="38"/>
  <c r="H106" i="38"/>
  <c r="G105" i="38"/>
  <c r="H105" i="38"/>
  <c r="E105" i="38"/>
  <c r="F105" i="38"/>
  <c r="G104" i="38"/>
  <c r="E104" i="38"/>
  <c r="F104" i="38"/>
  <c r="H104" i="38"/>
  <c r="G103" i="38"/>
  <c r="E103" i="38"/>
  <c r="F103" i="38"/>
  <c r="H103" i="38"/>
  <c r="G102" i="38"/>
  <c r="E102" i="38"/>
  <c r="F102" i="38"/>
  <c r="G101" i="38"/>
  <c r="H101" i="38"/>
  <c r="E101" i="38"/>
  <c r="F101" i="38"/>
  <c r="G100" i="38"/>
  <c r="E100" i="38"/>
  <c r="F100" i="38"/>
  <c r="H100" i="38"/>
  <c r="G99" i="38"/>
  <c r="E99" i="38"/>
  <c r="F99" i="38"/>
  <c r="H99" i="38"/>
  <c r="G98" i="38"/>
  <c r="H98" i="38"/>
  <c r="E98" i="38"/>
  <c r="F98" i="38"/>
  <c r="G97" i="38"/>
  <c r="E97" i="38"/>
  <c r="F97" i="38"/>
  <c r="G96" i="38"/>
  <c r="H96" i="38"/>
  <c r="E96" i="38"/>
  <c r="F96" i="38"/>
  <c r="G95" i="38"/>
  <c r="E95" i="38"/>
  <c r="F95" i="38"/>
  <c r="G94" i="38"/>
  <c r="E94" i="38"/>
  <c r="F94" i="38"/>
  <c r="H94" i="38"/>
  <c r="G93" i="38"/>
  <c r="F93" i="38"/>
  <c r="E93" i="38"/>
  <c r="G92" i="38"/>
  <c r="E92" i="38"/>
  <c r="F92" i="38"/>
  <c r="G91" i="38"/>
  <c r="E91" i="38"/>
  <c r="F91" i="38"/>
  <c r="H91" i="38"/>
  <c r="H52" i="38"/>
  <c r="E52" i="38"/>
  <c r="F52" i="38"/>
  <c r="E51" i="38"/>
  <c r="F51" i="38"/>
  <c r="E50" i="38"/>
  <c r="F50" i="38"/>
  <c r="F53" i="38"/>
  <c r="G48" i="38"/>
  <c r="H48" i="38"/>
  <c r="E48" i="38"/>
  <c r="F48" i="38"/>
  <c r="G47" i="38"/>
  <c r="H47" i="38"/>
  <c r="E47" i="38"/>
  <c r="F47" i="38"/>
  <c r="G46" i="38"/>
  <c r="H46" i="38"/>
  <c r="E46" i="38"/>
  <c r="F46" i="38"/>
  <c r="G45" i="38"/>
  <c r="H45" i="38"/>
  <c r="E45" i="38"/>
  <c r="F45" i="38"/>
  <c r="F44" i="38"/>
  <c r="H44" i="38"/>
  <c r="F43" i="38"/>
  <c r="H43" i="38"/>
  <c r="G42" i="38"/>
  <c r="H42" i="38"/>
  <c r="F42" i="38"/>
  <c r="G41" i="38"/>
  <c r="H41" i="38"/>
  <c r="E41" i="38"/>
  <c r="F41" i="38"/>
  <c r="G40" i="38"/>
  <c r="E40" i="38"/>
  <c r="F40" i="38"/>
  <c r="G39" i="38"/>
  <c r="E39" i="38"/>
  <c r="F39" i="38"/>
  <c r="G38" i="38"/>
  <c r="E38" i="38"/>
  <c r="F38" i="38"/>
  <c r="G37" i="38"/>
  <c r="E37" i="38"/>
  <c r="F37" i="38"/>
  <c r="G36" i="38"/>
  <c r="E36" i="38"/>
  <c r="F36" i="38"/>
  <c r="G35" i="38"/>
  <c r="E35" i="38"/>
  <c r="F35" i="38"/>
  <c r="G34" i="38"/>
  <c r="E34" i="38"/>
  <c r="F34" i="38"/>
  <c r="G33" i="38"/>
  <c r="E33" i="38"/>
  <c r="F33" i="38"/>
  <c r="G32" i="38"/>
  <c r="E32" i="38"/>
  <c r="F32" i="38"/>
  <c r="H32" i="38"/>
  <c r="G31" i="38"/>
  <c r="E31" i="38"/>
  <c r="F31" i="38"/>
  <c r="H31" i="38"/>
  <c r="G30" i="38"/>
  <c r="E30" i="38"/>
  <c r="F30" i="38"/>
  <c r="G29" i="38"/>
  <c r="E29" i="38"/>
  <c r="F29" i="38"/>
  <c r="G28" i="38"/>
  <c r="E28" i="38"/>
  <c r="F28" i="38"/>
  <c r="H28" i="38"/>
  <c r="G27" i="38"/>
  <c r="E27" i="38"/>
  <c r="F27" i="38"/>
  <c r="G26" i="38"/>
  <c r="E26" i="38"/>
  <c r="F26" i="38"/>
  <c r="G25" i="38"/>
  <c r="E25" i="38"/>
  <c r="F25" i="38"/>
  <c r="H25" i="38"/>
  <c r="G24" i="38"/>
  <c r="E24" i="38"/>
  <c r="F24" i="38"/>
  <c r="H24" i="38"/>
  <c r="G23" i="38"/>
  <c r="E23" i="38"/>
  <c r="F23" i="38"/>
  <c r="G22" i="38"/>
  <c r="E22" i="38"/>
  <c r="F22" i="38"/>
  <c r="G21" i="38"/>
  <c r="E21" i="38"/>
  <c r="F21" i="38"/>
  <c r="H21" i="38"/>
  <c r="G20" i="38"/>
  <c r="H20" i="38"/>
  <c r="E20" i="38"/>
  <c r="F20" i="38"/>
  <c r="H194" i="37"/>
  <c r="E194" i="37"/>
  <c r="F194" i="37"/>
  <c r="E193" i="37"/>
  <c r="F193" i="37"/>
  <c r="E192" i="37"/>
  <c r="F192" i="37"/>
  <c r="F195" i="37"/>
  <c r="G190" i="37"/>
  <c r="H190" i="37"/>
  <c r="E190" i="37"/>
  <c r="F190" i="37"/>
  <c r="G189" i="37"/>
  <c r="H189" i="37"/>
  <c r="E189" i="37"/>
  <c r="F189" i="37"/>
  <c r="G188" i="37"/>
  <c r="H188" i="37"/>
  <c r="E188" i="37"/>
  <c r="F188" i="37"/>
  <c r="G187" i="37"/>
  <c r="H187" i="37"/>
  <c r="E187" i="37"/>
  <c r="F187" i="37"/>
  <c r="CA96" i="1"/>
  <c r="F186" i="37"/>
  <c r="H186" i="37"/>
  <c r="F185" i="37"/>
  <c r="H185" i="37"/>
  <c r="G184" i="37"/>
  <c r="F184" i="37"/>
  <c r="H184" i="37"/>
  <c r="G183" i="37"/>
  <c r="E183" i="37"/>
  <c r="F183" i="37"/>
  <c r="G182" i="37"/>
  <c r="E182" i="37"/>
  <c r="F182" i="37"/>
  <c r="G181" i="37"/>
  <c r="E181" i="37"/>
  <c r="F181" i="37"/>
  <c r="G180" i="37"/>
  <c r="E180" i="37"/>
  <c r="F180" i="37"/>
  <c r="G179" i="37"/>
  <c r="E179" i="37"/>
  <c r="F179" i="37"/>
  <c r="G178" i="37"/>
  <c r="E178" i="37"/>
  <c r="F178" i="37"/>
  <c r="G177" i="37"/>
  <c r="E177" i="37"/>
  <c r="F177" i="37"/>
  <c r="G176" i="37"/>
  <c r="H176" i="37"/>
  <c r="E176" i="37"/>
  <c r="F176" i="37"/>
  <c r="G175" i="37"/>
  <c r="E175" i="37"/>
  <c r="F175" i="37"/>
  <c r="G174" i="37"/>
  <c r="E174" i="37"/>
  <c r="F174" i="37"/>
  <c r="G173" i="37"/>
  <c r="E173" i="37"/>
  <c r="F173" i="37"/>
  <c r="G172" i="37"/>
  <c r="E172" i="37"/>
  <c r="F172" i="37"/>
  <c r="G171" i="37"/>
  <c r="E171" i="37"/>
  <c r="F171" i="37"/>
  <c r="G170" i="37"/>
  <c r="E170" i="37"/>
  <c r="F170" i="37"/>
  <c r="G169" i="37"/>
  <c r="E169" i="37"/>
  <c r="F169" i="37"/>
  <c r="G168" i="37"/>
  <c r="E168" i="37"/>
  <c r="F168" i="37"/>
  <c r="G167" i="37"/>
  <c r="E167" i="37"/>
  <c r="F167" i="37"/>
  <c r="G166" i="37"/>
  <c r="E166" i="37"/>
  <c r="F166" i="37"/>
  <c r="G165" i="37"/>
  <c r="E165" i="37"/>
  <c r="F165" i="37"/>
  <c r="G164" i="37"/>
  <c r="E164" i="37"/>
  <c r="F164" i="37"/>
  <c r="G163" i="37"/>
  <c r="E163" i="37"/>
  <c r="F163" i="37"/>
  <c r="G162" i="37"/>
  <c r="E162" i="37"/>
  <c r="F162" i="37"/>
  <c r="H123" i="37"/>
  <c r="E123" i="37"/>
  <c r="F123" i="37"/>
  <c r="CA102" i="1"/>
  <c r="E122" i="37"/>
  <c r="F122" i="37"/>
  <c r="E121" i="37"/>
  <c r="F121" i="37"/>
  <c r="G119" i="37"/>
  <c r="H119" i="37"/>
  <c r="E119" i="37"/>
  <c r="F119" i="37"/>
  <c r="G118" i="37"/>
  <c r="H118" i="37"/>
  <c r="E118" i="37"/>
  <c r="F118" i="37"/>
  <c r="G117" i="37"/>
  <c r="H117" i="37"/>
  <c r="E117" i="37"/>
  <c r="F117" i="37"/>
  <c r="G116" i="37"/>
  <c r="H116" i="37"/>
  <c r="E116" i="37"/>
  <c r="F116" i="37"/>
  <c r="F115" i="37"/>
  <c r="H115" i="37"/>
  <c r="F114" i="37"/>
  <c r="H114" i="37"/>
  <c r="G113" i="37"/>
  <c r="H113" i="37"/>
  <c r="F113" i="37"/>
  <c r="G112" i="37"/>
  <c r="E112" i="37"/>
  <c r="F112" i="37"/>
  <c r="G111" i="37"/>
  <c r="E111" i="37"/>
  <c r="F111" i="37"/>
  <c r="G110" i="37"/>
  <c r="H110" i="37"/>
  <c r="E110" i="37"/>
  <c r="F110" i="37"/>
  <c r="G109" i="37"/>
  <c r="E109" i="37"/>
  <c r="F109" i="37"/>
  <c r="G108" i="37"/>
  <c r="F108" i="37"/>
  <c r="E108" i="37"/>
  <c r="G107" i="37"/>
  <c r="E107" i="37"/>
  <c r="F107" i="37"/>
  <c r="G106" i="37"/>
  <c r="E106" i="37"/>
  <c r="F106" i="37"/>
  <c r="H106" i="37"/>
  <c r="G105" i="37"/>
  <c r="E105" i="37"/>
  <c r="F105" i="37"/>
  <c r="G104" i="37"/>
  <c r="E104" i="37"/>
  <c r="F104" i="37"/>
  <c r="G103" i="37"/>
  <c r="E103" i="37"/>
  <c r="F103" i="37"/>
  <c r="H103" i="37"/>
  <c r="G102" i="37"/>
  <c r="E102" i="37"/>
  <c r="F102" i="37"/>
  <c r="G101" i="37"/>
  <c r="E101" i="37"/>
  <c r="F101" i="37"/>
  <c r="G100" i="37"/>
  <c r="E100" i="37"/>
  <c r="F100" i="37"/>
  <c r="F120" i="37"/>
  <c r="G99" i="37"/>
  <c r="E99" i="37"/>
  <c r="F99" i="37"/>
  <c r="H99" i="37"/>
  <c r="G98" i="37"/>
  <c r="E98" i="37"/>
  <c r="F98" i="37"/>
  <c r="H98" i="37"/>
  <c r="G97" i="37"/>
  <c r="E97" i="37"/>
  <c r="F97" i="37"/>
  <c r="G96" i="37"/>
  <c r="E96" i="37"/>
  <c r="F96" i="37"/>
  <c r="G95" i="37"/>
  <c r="E95" i="37"/>
  <c r="F95" i="37"/>
  <c r="H95" i="37"/>
  <c r="G94" i="37"/>
  <c r="E94" i="37"/>
  <c r="F94" i="37"/>
  <c r="G93" i="37"/>
  <c r="E93" i="37"/>
  <c r="F93" i="37"/>
  <c r="H93" i="37"/>
  <c r="G92" i="37"/>
  <c r="E92" i="37"/>
  <c r="F92" i="37"/>
  <c r="G91" i="37"/>
  <c r="E91" i="37"/>
  <c r="F91" i="37"/>
  <c r="H52" i="37"/>
  <c r="E52" i="37"/>
  <c r="F52" i="37"/>
  <c r="E51" i="37"/>
  <c r="F51" i="37"/>
  <c r="F53" i="37"/>
  <c r="F50" i="37"/>
  <c r="E50" i="37"/>
  <c r="G48" i="37"/>
  <c r="H48" i="37"/>
  <c r="E48" i="37"/>
  <c r="F48" i="37"/>
  <c r="G47" i="37"/>
  <c r="H47" i="37"/>
  <c r="E47" i="37"/>
  <c r="F47" i="37"/>
  <c r="G46" i="37"/>
  <c r="H46" i="37"/>
  <c r="E46" i="37"/>
  <c r="F46" i="37"/>
  <c r="G45" i="37"/>
  <c r="H45" i="37"/>
  <c r="E45" i="37"/>
  <c r="F45" i="37"/>
  <c r="F44" i="37"/>
  <c r="F43" i="37"/>
  <c r="G42" i="37"/>
  <c r="F42" i="37"/>
  <c r="G41" i="37"/>
  <c r="E41" i="37"/>
  <c r="F41" i="37"/>
  <c r="G40" i="37"/>
  <c r="E40" i="37"/>
  <c r="F40" i="37"/>
  <c r="H40" i="37"/>
  <c r="G39" i="37"/>
  <c r="E39" i="37"/>
  <c r="F39" i="37"/>
  <c r="G38" i="37"/>
  <c r="E38" i="37"/>
  <c r="F38" i="37"/>
  <c r="G37" i="37"/>
  <c r="F37" i="37"/>
  <c r="E37" i="37"/>
  <c r="G36" i="37"/>
  <c r="E36" i="37"/>
  <c r="F36" i="37"/>
  <c r="G35" i="37"/>
  <c r="E35" i="37"/>
  <c r="F35" i="37"/>
  <c r="G34" i="37"/>
  <c r="E34" i="37"/>
  <c r="F34" i="37"/>
  <c r="G33" i="37"/>
  <c r="E33" i="37"/>
  <c r="F33" i="37"/>
  <c r="G32" i="37"/>
  <c r="F32" i="37"/>
  <c r="E32" i="37"/>
  <c r="G31" i="37"/>
  <c r="E31" i="37"/>
  <c r="F31" i="37"/>
  <c r="G30" i="37"/>
  <c r="H30" i="37"/>
  <c r="E30" i="37"/>
  <c r="F30" i="37"/>
  <c r="G29" i="37"/>
  <c r="H29" i="37"/>
  <c r="F29" i="37"/>
  <c r="E29" i="37"/>
  <c r="G28" i="37"/>
  <c r="E28" i="37"/>
  <c r="F28" i="37"/>
  <c r="G27" i="37"/>
  <c r="E27" i="37"/>
  <c r="F27" i="37"/>
  <c r="G26" i="37"/>
  <c r="E26" i="37"/>
  <c r="F26" i="37"/>
  <c r="G25" i="37"/>
  <c r="E25" i="37"/>
  <c r="F25" i="37"/>
  <c r="G24" i="37"/>
  <c r="E24" i="37"/>
  <c r="F24" i="37"/>
  <c r="G23" i="37"/>
  <c r="E23" i="37"/>
  <c r="F23" i="37"/>
  <c r="G22" i="37"/>
  <c r="H22" i="37"/>
  <c r="E22" i="37"/>
  <c r="F22" i="37"/>
  <c r="G21" i="37"/>
  <c r="E21" i="37"/>
  <c r="F21" i="37"/>
  <c r="G20" i="37"/>
  <c r="E20" i="37"/>
  <c r="F20" i="37"/>
  <c r="R14" i="1"/>
  <c r="M78" i="1"/>
  <c r="AD114" i="1"/>
  <c r="C125" i="1"/>
  <c r="C132" i="1"/>
  <c r="M132" i="1"/>
  <c r="M131" i="1"/>
  <c r="C131" i="1"/>
  <c r="M130" i="1"/>
  <c r="C130" i="1"/>
  <c r="M129" i="1"/>
  <c r="C129" i="1"/>
  <c r="M128" i="1"/>
  <c r="C128" i="1"/>
  <c r="M127" i="1"/>
  <c r="C127" i="1"/>
  <c r="M126" i="1"/>
  <c r="C126" i="1"/>
  <c r="M125" i="1"/>
  <c r="M124" i="1"/>
  <c r="C124" i="1"/>
  <c r="M123" i="1"/>
  <c r="C123" i="1"/>
  <c r="M122" i="1"/>
  <c r="C122" i="1"/>
  <c r="M121" i="1"/>
  <c r="C121" i="1"/>
  <c r="M120" i="1"/>
  <c r="C120" i="1"/>
  <c r="M119" i="1"/>
  <c r="C119" i="1"/>
  <c r="C118" i="1"/>
  <c r="M118" i="1"/>
  <c r="H194" i="36"/>
  <c r="E194" i="36"/>
  <c r="F194" i="36"/>
  <c r="E193" i="36"/>
  <c r="F193" i="36"/>
  <c r="E192" i="36"/>
  <c r="F192" i="36"/>
  <c r="G190" i="36"/>
  <c r="H190" i="36"/>
  <c r="E190" i="36"/>
  <c r="F190" i="36"/>
  <c r="G189" i="36"/>
  <c r="H189" i="36"/>
  <c r="E189" i="36"/>
  <c r="F189" i="36"/>
  <c r="G188" i="36"/>
  <c r="H188" i="36"/>
  <c r="E188" i="36"/>
  <c r="F188" i="36"/>
  <c r="G187" i="36"/>
  <c r="H187" i="36"/>
  <c r="E187" i="36"/>
  <c r="F187" i="36"/>
  <c r="F186" i="36"/>
  <c r="H186" i="36"/>
  <c r="F185" i="36"/>
  <c r="H185" i="36"/>
  <c r="G184" i="36"/>
  <c r="H184" i="36"/>
  <c r="F184" i="36"/>
  <c r="G183" i="36"/>
  <c r="E183" i="36"/>
  <c r="F183" i="36"/>
  <c r="G182" i="36"/>
  <c r="E182" i="36"/>
  <c r="F182" i="36"/>
  <c r="H182" i="36"/>
  <c r="G181" i="36"/>
  <c r="E181" i="36"/>
  <c r="F181" i="36"/>
  <c r="G180" i="36"/>
  <c r="H180" i="36"/>
  <c r="E180" i="36"/>
  <c r="F180" i="36"/>
  <c r="G179" i="36"/>
  <c r="E179" i="36"/>
  <c r="F179" i="36"/>
  <c r="G178" i="36"/>
  <c r="E178" i="36"/>
  <c r="F178" i="36"/>
  <c r="H178" i="36"/>
  <c r="G177" i="36"/>
  <c r="E177" i="36"/>
  <c r="F177" i="36"/>
  <c r="G176" i="36"/>
  <c r="E176" i="36"/>
  <c r="F176" i="36"/>
  <c r="H176" i="36"/>
  <c r="G175" i="36"/>
  <c r="E175" i="36"/>
  <c r="F175" i="36"/>
  <c r="H175" i="36"/>
  <c r="G174" i="36"/>
  <c r="E174" i="36"/>
  <c r="F174" i="36"/>
  <c r="G173" i="36"/>
  <c r="E173" i="36"/>
  <c r="F173" i="36"/>
  <c r="H173" i="36"/>
  <c r="G172" i="36"/>
  <c r="E172" i="36"/>
  <c r="F172" i="36"/>
  <c r="H172" i="36"/>
  <c r="G171" i="36"/>
  <c r="E171" i="36"/>
  <c r="F171" i="36"/>
  <c r="G170" i="36"/>
  <c r="E170" i="36"/>
  <c r="F170" i="36"/>
  <c r="G169" i="36"/>
  <c r="E169" i="36"/>
  <c r="F169" i="36"/>
  <c r="H169" i="36"/>
  <c r="G168" i="36"/>
  <c r="E168" i="36"/>
  <c r="F168" i="36"/>
  <c r="G167" i="36"/>
  <c r="E167" i="36"/>
  <c r="F167" i="36"/>
  <c r="G166" i="36"/>
  <c r="E166" i="36"/>
  <c r="F166" i="36"/>
  <c r="H166" i="36"/>
  <c r="G165" i="36"/>
  <c r="E165" i="36"/>
  <c r="F165" i="36"/>
  <c r="H165" i="36"/>
  <c r="G164" i="36"/>
  <c r="E164" i="36"/>
  <c r="F164" i="36"/>
  <c r="H164" i="36"/>
  <c r="G163" i="36"/>
  <c r="H163" i="36"/>
  <c r="E163" i="36"/>
  <c r="F163" i="36"/>
  <c r="G162" i="36"/>
  <c r="E162" i="36"/>
  <c r="F162" i="36"/>
  <c r="H123" i="36"/>
  <c r="E123" i="36"/>
  <c r="F123" i="36"/>
  <c r="E122" i="36"/>
  <c r="F122" i="36"/>
  <c r="E121" i="36"/>
  <c r="F121" i="36"/>
  <c r="G119" i="36"/>
  <c r="H119" i="36"/>
  <c r="E119" i="36"/>
  <c r="F119" i="36"/>
  <c r="G118" i="36"/>
  <c r="H118" i="36"/>
  <c r="E118" i="36"/>
  <c r="F118" i="36"/>
  <c r="G117" i="36"/>
  <c r="H117" i="36"/>
  <c r="E117" i="36"/>
  <c r="F117" i="36"/>
  <c r="G116" i="36"/>
  <c r="H116" i="36"/>
  <c r="E116" i="36"/>
  <c r="F116" i="36"/>
  <c r="F115" i="36"/>
  <c r="H115" i="36"/>
  <c r="F114" i="36"/>
  <c r="H114" i="36"/>
  <c r="G113" i="36"/>
  <c r="F113" i="36"/>
  <c r="H113" i="36"/>
  <c r="G112" i="36"/>
  <c r="E112" i="36"/>
  <c r="F112" i="36"/>
  <c r="H112" i="36"/>
  <c r="G111" i="36"/>
  <c r="E111" i="36"/>
  <c r="F111" i="36"/>
  <c r="G110" i="36"/>
  <c r="H110" i="36"/>
  <c r="E110" i="36"/>
  <c r="F110" i="36"/>
  <c r="G109" i="36"/>
  <c r="E109" i="36"/>
  <c r="F109" i="36"/>
  <c r="G108" i="36"/>
  <c r="E108" i="36"/>
  <c r="F108" i="36"/>
  <c r="H108" i="36"/>
  <c r="G107" i="36"/>
  <c r="E107" i="36"/>
  <c r="F107" i="36"/>
  <c r="G106" i="36"/>
  <c r="E106" i="36"/>
  <c r="F106" i="36"/>
  <c r="H106" i="36"/>
  <c r="G105" i="36"/>
  <c r="E105" i="36"/>
  <c r="F105" i="36"/>
  <c r="H105" i="36"/>
  <c r="G104" i="36"/>
  <c r="E104" i="36"/>
  <c r="F104" i="36"/>
  <c r="H104" i="36"/>
  <c r="G103" i="36"/>
  <c r="E103" i="36"/>
  <c r="F103" i="36"/>
  <c r="G102" i="36"/>
  <c r="E102" i="36"/>
  <c r="F102" i="36"/>
  <c r="H102" i="36"/>
  <c r="G101" i="36"/>
  <c r="E101" i="36"/>
  <c r="F101" i="36"/>
  <c r="G100" i="36"/>
  <c r="E100" i="36"/>
  <c r="F100" i="36"/>
  <c r="G99" i="36"/>
  <c r="E99" i="36"/>
  <c r="F99" i="36"/>
  <c r="G98" i="36"/>
  <c r="E98" i="36"/>
  <c r="F98" i="36"/>
  <c r="G97" i="36"/>
  <c r="H97" i="36"/>
  <c r="E97" i="36"/>
  <c r="F97" i="36"/>
  <c r="G96" i="36"/>
  <c r="E96" i="36"/>
  <c r="F96" i="36"/>
  <c r="G95" i="36"/>
  <c r="E95" i="36"/>
  <c r="F95" i="36"/>
  <c r="G94" i="36"/>
  <c r="E94" i="36"/>
  <c r="F94" i="36"/>
  <c r="H94" i="36"/>
  <c r="G93" i="36"/>
  <c r="E93" i="36"/>
  <c r="F93" i="36"/>
  <c r="G92" i="36"/>
  <c r="H92" i="36"/>
  <c r="E92" i="36"/>
  <c r="F92" i="36"/>
  <c r="G91" i="36"/>
  <c r="E91" i="36"/>
  <c r="F91" i="36"/>
  <c r="H52" i="36"/>
  <c r="E52" i="36"/>
  <c r="F52" i="36"/>
  <c r="E51" i="36"/>
  <c r="F51" i="36"/>
  <c r="E50" i="36"/>
  <c r="F50" i="36"/>
  <c r="F53" i="36"/>
  <c r="G48" i="36"/>
  <c r="H48" i="36"/>
  <c r="E48" i="36"/>
  <c r="F48" i="36"/>
  <c r="G47" i="36"/>
  <c r="H47" i="36"/>
  <c r="E47" i="36"/>
  <c r="F47" i="36"/>
  <c r="G46" i="36"/>
  <c r="H46" i="36"/>
  <c r="E46" i="36"/>
  <c r="F46" i="36"/>
  <c r="G45" i="36"/>
  <c r="H45" i="36"/>
  <c r="E45" i="36"/>
  <c r="F45" i="36"/>
  <c r="F44" i="36"/>
  <c r="H44" i="36"/>
  <c r="F43" i="36"/>
  <c r="H43" i="36"/>
  <c r="G42" i="36"/>
  <c r="F42" i="36"/>
  <c r="H42" i="36"/>
  <c r="G41" i="36"/>
  <c r="E41" i="36"/>
  <c r="F41" i="36"/>
  <c r="H41" i="36"/>
  <c r="G40" i="36"/>
  <c r="E40" i="36"/>
  <c r="F40" i="36"/>
  <c r="G39" i="36"/>
  <c r="H39" i="36"/>
  <c r="E39" i="36"/>
  <c r="F39" i="36"/>
  <c r="G38" i="36"/>
  <c r="E38" i="36"/>
  <c r="F38" i="36"/>
  <c r="G37" i="36"/>
  <c r="E37" i="36"/>
  <c r="F37" i="36"/>
  <c r="H37" i="36"/>
  <c r="G36" i="36"/>
  <c r="E36" i="36"/>
  <c r="F36" i="36"/>
  <c r="G35" i="36"/>
  <c r="E35" i="36"/>
  <c r="F35" i="36"/>
  <c r="H35" i="36"/>
  <c r="G34" i="36"/>
  <c r="E34" i="36"/>
  <c r="F34" i="36"/>
  <c r="H34" i="36"/>
  <c r="G33" i="36"/>
  <c r="E33" i="36"/>
  <c r="F33" i="36"/>
  <c r="H33" i="36"/>
  <c r="G32" i="36"/>
  <c r="E32" i="36"/>
  <c r="F32" i="36"/>
  <c r="G31" i="36"/>
  <c r="E31" i="36"/>
  <c r="F31" i="36"/>
  <c r="H31" i="36"/>
  <c r="G30" i="36"/>
  <c r="E30" i="36"/>
  <c r="F30" i="36"/>
  <c r="G29" i="36"/>
  <c r="E29" i="36"/>
  <c r="F29" i="36"/>
  <c r="G28" i="36"/>
  <c r="E28" i="36"/>
  <c r="F28" i="36"/>
  <c r="H28" i="36"/>
  <c r="G27" i="36"/>
  <c r="E27" i="36"/>
  <c r="F27" i="36"/>
  <c r="G26" i="36"/>
  <c r="H26" i="36"/>
  <c r="E26" i="36"/>
  <c r="F26" i="36"/>
  <c r="G25" i="36"/>
  <c r="E25" i="36"/>
  <c r="F25" i="36"/>
  <c r="H25" i="36"/>
  <c r="G24" i="36"/>
  <c r="E24" i="36"/>
  <c r="F24" i="36"/>
  <c r="G23" i="36"/>
  <c r="E23" i="36"/>
  <c r="F23" i="36"/>
  <c r="H23" i="36"/>
  <c r="G22" i="36"/>
  <c r="E22" i="36"/>
  <c r="F22" i="36"/>
  <c r="G21" i="36"/>
  <c r="H21" i="36"/>
  <c r="E21" i="36"/>
  <c r="F21" i="36"/>
  <c r="G20" i="36"/>
  <c r="E20" i="36"/>
  <c r="F20" i="36"/>
  <c r="H194" i="35"/>
  <c r="E194" i="35"/>
  <c r="F194" i="35"/>
  <c r="E193" i="35"/>
  <c r="F193" i="35"/>
  <c r="E192" i="35"/>
  <c r="F192" i="35"/>
  <c r="G190" i="35"/>
  <c r="H190" i="35"/>
  <c r="E190" i="35"/>
  <c r="F190" i="35"/>
  <c r="G189" i="35"/>
  <c r="H189" i="35"/>
  <c r="E189" i="35"/>
  <c r="F189" i="35"/>
  <c r="G188" i="35"/>
  <c r="H188" i="35"/>
  <c r="E188" i="35"/>
  <c r="F188" i="35"/>
  <c r="G187" i="35"/>
  <c r="H187" i="35"/>
  <c r="E187" i="35"/>
  <c r="F187" i="35"/>
  <c r="F186" i="35"/>
  <c r="H186" i="35"/>
  <c r="F185" i="35"/>
  <c r="H185" i="35"/>
  <c r="G184" i="35"/>
  <c r="F184" i="35"/>
  <c r="H184" i="35"/>
  <c r="G183" i="35"/>
  <c r="E183" i="35"/>
  <c r="F183" i="35"/>
  <c r="H183" i="35"/>
  <c r="G182" i="35"/>
  <c r="E182" i="35"/>
  <c r="F182" i="35"/>
  <c r="G181" i="35"/>
  <c r="E181" i="35"/>
  <c r="F181" i="35"/>
  <c r="G180" i="35"/>
  <c r="E180" i="35"/>
  <c r="F180" i="35"/>
  <c r="G179" i="35"/>
  <c r="E179" i="35"/>
  <c r="F179" i="35"/>
  <c r="G178" i="35"/>
  <c r="E178" i="35"/>
  <c r="F178" i="35"/>
  <c r="G177" i="35"/>
  <c r="E177" i="35"/>
  <c r="F177" i="35"/>
  <c r="G176" i="35"/>
  <c r="E176" i="35"/>
  <c r="F176" i="35"/>
  <c r="H176" i="35"/>
  <c r="G175" i="35"/>
  <c r="E175" i="35"/>
  <c r="F175" i="35"/>
  <c r="H175" i="35"/>
  <c r="G174" i="35"/>
  <c r="H174" i="35"/>
  <c r="E174" i="35"/>
  <c r="F174" i="35"/>
  <c r="G173" i="35"/>
  <c r="E173" i="35"/>
  <c r="F173" i="35"/>
  <c r="G172" i="35"/>
  <c r="E172" i="35"/>
  <c r="F172" i="35"/>
  <c r="H172" i="35"/>
  <c r="G171" i="35"/>
  <c r="E171" i="35"/>
  <c r="F171" i="35"/>
  <c r="G170" i="35"/>
  <c r="H170" i="35"/>
  <c r="E170" i="35"/>
  <c r="F170" i="35"/>
  <c r="G169" i="35"/>
  <c r="E169" i="35"/>
  <c r="F169" i="35"/>
  <c r="H169" i="35"/>
  <c r="G168" i="35"/>
  <c r="E168" i="35"/>
  <c r="F168" i="35"/>
  <c r="G167" i="35"/>
  <c r="F167" i="35"/>
  <c r="E167" i="35"/>
  <c r="G166" i="35"/>
  <c r="E166" i="35"/>
  <c r="F166" i="35"/>
  <c r="H166" i="35"/>
  <c r="G165" i="35"/>
  <c r="E165" i="35"/>
  <c r="F165" i="35"/>
  <c r="H165" i="35"/>
  <c r="G164" i="35"/>
  <c r="E164" i="35"/>
  <c r="F164" i="35"/>
  <c r="H164" i="35"/>
  <c r="G163" i="35"/>
  <c r="H163" i="35"/>
  <c r="E163" i="35"/>
  <c r="F163" i="35"/>
  <c r="G162" i="35"/>
  <c r="E162" i="35"/>
  <c r="F162" i="35"/>
  <c r="H123" i="35"/>
  <c r="E123" i="35"/>
  <c r="F123" i="35"/>
  <c r="F124" i="35"/>
  <c r="E122" i="35"/>
  <c r="F122" i="35"/>
  <c r="E121" i="35"/>
  <c r="F121" i="35"/>
  <c r="H119" i="35"/>
  <c r="E119" i="35"/>
  <c r="F119" i="35"/>
  <c r="G118" i="35"/>
  <c r="H118" i="35"/>
  <c r="E118" i="35"/>
  <c r="F118" i="35"/>
  <c r="G117" i="35"/>
  <c r="H117" i="35"/>
  <c r="E117" i="35"/>
  <c r="F117" i="35"/>
  <c r="G116" i="35"/>
  <c r="H116" i="35"/>
  <c r="E116" i="35"/>
  <c r="F116" i="35"/>
  <c r="F115" i="35"/>
  <c r="H115" i="35"/>
  <c r="F114" i="35"/>
  <c r="H114" i="35"/>
  <c r="G113" i="35"/>
  <c r="F113" i="35"/>
  <c r="H113" i="35"/>
  <c r="G112" i="35"/>
  <c r="E112" i="35"/>
  <c r="F112" i="35"/>
  <c r="G111" i="35"/>
  <c r="E111" i="35"/>
  <c r="F111" i="35"/>
  <c r="G110" i="35"/>
  <c r="E110" i="35"/>
  <c r="F110" i="35"/>
  <c r="H110" i="35"/>
  <c r="G109" i="35"/>
  <c r="E109" i="35"/>
  <c r="F109" i="35"/>
  <c r="G108" i="35"/>
  <c r="E108" i="35"/>
  <c r="F108" i="35"/>
  <c r="G107" i="35"/>
  <c r="E107" i="35"/>
  <c r="F107" i="35"/>
  <c r="G106" i="35"/>
  <c r="E106" i="35"/>
  <c r="F106" i="35"/>
  <c r="G105" i="35"/>
  <c r="H105" i="35"/>
  <c r="E105" i="35"/>
  <c r="F105" i="35"/>
  <c r="G104" i="35"/>
  <c r="H104" i="35"/>
  <c r="E104" i="35"/>
  <c r="F104" i="35"/>
  <c r="G103" i="35"/>
  <c r="E103" i="35"/>
  <c r="F103" i="35"/>
  <c r="H103" i="35"/>
  <c r="G102" i="35"/>
  <c r="E102" i="35"/>
  <c r="F102" i="35"/>
  <c r="G101" i="35"/>
  <c r="E101" i="35"/>
  <c r="F101" i="35"/>
  <c r="G100" i="35"/>
  <c r="E100" i="35"/>
  <c r="F100" i="35"/>
  <c r="G99" i="35"/>
  <c r="E99" i="35"/>
  <c r="F99" i="35"/>
  <c r="H99" i="35"/>
  <c r="G98" i="35"/>
  <c r="E98" i="35"/>
  <c r="F98" i="35"/>
  <c r="G97" i="35"/>
  <c r="E97" i="35"/>
  <c r="F97" i="35"/>
  <c r="H97" i="35"/>
  <c r="G96" i="35"/>
  <c r="H96" i="35"/>
  <c r="E96" i="35"/>
  <c r="F96" i="35"/>
  <c r="G95" i="35"/>
  <c r="F95" i="35"/>
  <c r="H95" i="35"/>
  <c r="E95" i="35"/>
  <c r="G94" i="35"/>
  <c r="E94" i="35"/>
  <c r="F94" i="35"/>
  <c r="H94" i="35"/>
  <c r="G93" i="35"/>
  <c r="E93" i="35"/>
  <c r="F93" i="35"/>
  <c r="H93" i="35"/>
  <c r="G92" i="35"/>
  <c r="E92" i="35"/>
  <c r="F92" i="35"/>
  <c r="G91" i="35"/>
  <c r="E91" i="35"/>
  <c r="F91" i="35"/>
  <c r="H52" i="35"/>
  <c r="E52" i="35"/>
  <c r="F52" i="35"/>
  <c r="E51" i="35"/>
  <c r="F51" i="35"/>
  <c r="E50" i="35"/>
  <c r="F50" i="35"/>
  <c r="G48" i="35"/>
  <c r="H48" i="35"/>
  <c r="E48" i="35"/>
  <c r="F48" i="35"/>
  <c r="G47" i="35"/>
  <c r="H47" i="35"/>
  <c r="E47" i="35"/>
  <c r="F47" i="35"/>
  <c r="G46" i="35"/>
  <c r="H46" i="35"/>
  <c r="E46" i="35"/>
  <c r="F46" i="35"/>
  <c r="G45" i="35"/>
  <c r="H45" i="35"/>
  <c r="E45" i="35"/>
  <c r="F45" i="35"/>
  <c r="H44" i="35"/>
  <c r="F44" i="35"/>
  <c r="F43" i="35"/>
  <c r="H43" i="35"/>
  <c r="G42" i="35"/>
  <c r="F42" i="35"/>
  <c r="H42" i="35"/>
  <c r="G41" i="35"/>
  <c r="E41" i="35"/>
  <c r="F41" i="35"/>
  <c r="H41" i="35"/>
  <c r="G40" i="35"/>
  <c r="E40" i="35"/>
  <c r="F40" i="35"/>
  <c r="G39" i="35"/>
  <c r="E39" i="35"/>
  <c r="F39" i="35"/>
  <c r="G38" i="35"/>
  <c r="E38" i="35"/>
  <c r="F38" i="35"/>
  <c r="G37" i="35"/>
  <c r="E37" i="35"/>
  <c r="F37" i="35"/>
  <c r="H37" i="35"/>
  <c r="G36" i="35"/>
  <c r="E36" i="35"/>
  <c r="F36" i="35"/>
  <c r="G35" i="35"/>
  <c r="H35" i="35"/>
  <c r="E35" i="35"/>
  <c r="F35" i="35"/>
  <c r="G34" i="35"/>
  <c r="H34" i="35"/>
  <c r="E34" i="35"/>
  <c r="F34" i="35"/>
  <c r="G33" i="35"/>
  <c r="E33" i="35"/>
  <c r="F33" i="35"/>
  <c r="H33" i="35"/>
  <c r="G32" i="35"/>
  <c r="E32" i="35"/>
  <c r="F32" i="35"/>
  <c r="G31" i="35"/>
  <c r="E31" i="35"/>
  <c r="F31" i="35"/>
  <c r="G30" i="35"/>
  <c r="E30" i="35"/>
  <c r="F30" i="35"/>
  <c r="G29" i="35"/>
  <c r="E29" i="35"/>
  <c r="F29" i="35"/>
  <c r="G28" i="35"/>
  <c r="E28" i="35"/>
  <c r="F28" i="35"/>
  <c r="H28" i="35"/>
  <c r="G27" i="35"/>
  <c r="E27" i="35"/>
  <c r="F27" i="35"/>
  <c r="G26" i="35"/>
  <c r="E26" i="35"/>
  <c r="F26" i="35"/>
  <c r="H26" i="35"/>
  <c r="G25" i="35"/>
  <c r="E25" i="35"/>
  <c r="F25" i="35"/>
  <c r="G24" i="35"/>
  <c r="E24" i="35"/>
  <c r="F24" i="35"/>
  <c r="H24" i="35"/>
  <c r="G23" i="35"/>
  <c r="E23" i="35"/>
  <c r="F23" i="35"/>
  <c r="G22" i="35"/>
  <c r="H22" i="35"/>
  <c r="E22" i="35"/>
  <c r="F22" i="35"/>
  <c r="G21" i="35"/>
  <c r="H21" i="35"/>
  <c r="E21" i="35"/>
  <c r="F21" i="35"/>
  <c r="G20" i="35"/>
  <c r="E20" i="35"/>
  <c r="F20" i="35"/>
  <c r="H194" i="34"/>
  <c r="E194" i="34"/>
  <c r="F194" i="34"/>
  <c r="E193" i="34"/>
  <c r="F193" i="34"/>
  <c r="E192" i="34"/>
  <c r="F192" i="34"/>
  <c r="G190" i="34"/>
  <c r="H190" i="34"/>
  <c r="E190" i="34"/>
  <c r="F190" i="34"/>
  <c r="G189" i="34"/>
  <c r="H189" i="34"/>
  <c r="E189" i="34"/>
  <c r="F189" i="34"/>
  <c r="G188" i="34"/>
  <c r="H188" i="34"/>
  <c r="E188" i="34"/>
  <c r="F188" i="34"/>
  <c r="G187" i="34"/>
  <c r="H187" i="34"/>
  <c r="E187" i="34"/>
  <c r="F187" i="34"/>
  <c r="F186" i="34"/>
  <c r="H186" i="34"/>
  <c r="F185" i="34"/>
  <c r="H185" i="34"/>
  <c r="G184" i="34"/>
  <c r="F184" i="34"/>
  <c r="H184" i="34"/>
  <c r="G183" i="34"/>
  <c r="E183" i="34"/>
  <c r="F183" i="34"/>
  <c r="G182" i="34"/>
  <c r="H182" i="34"/>
  <c r="E182" i="34"/>
  <c r="F182" i="34"/>
  <c r="G181" i="34"/>
  <c r="E181" i="34"/>
  <c r="F181" i="34"/>
  <c r="G180" i="34"/>
  <c r="E180" i="34"/>
  <c r="F180" i="34"/>
  <c r="G179" i="34"/>
  <c r="F179" i="34"/>
  <c r="E179" i="34"/>
  <c r="G178" i="34"/>
  <c r="E178" i="34"/>
  <c r="F178" i="34"/>
  <c r="H178" i="34"/>
  <c r="G177" i="34"/>
  <c r="E177" i="34"/>
  <c r="F177" i="34"/>
  <c r="G176" i="34"/>
  <c r="E176" i="34"/>
  <c r="F176" i="34"/>
  <c r="G175" i="34"/>
  <c r="E175" i="34"/>
  <c r="F175" i="34"/>
  <c r="G174" i="34"/>
  <c r="F174" i="34"/>
  <c r="H174" i="34"/>
  <c r="E174" i="34"/>
  <c r="G173" i="34"/>
  <c r="E173" i="34"/>
  <c r="F173" i="34"/>
  <c r="H173" i="34"/>
  <c r="G172" i="34"/>
  <c r="E172" i="34"/>
  <c r="F172" i="34"/>
  <c r="H172" i="34"/>
  <c r="G171" i="34"/>
  <c r="E171" i="34"/>
  <c r="F171" i="34"/>
  <c r="G170" i="34"/>
  <c r="F170" i="34"/>
  <c r="H170" i="34"/>
  <c r="E170" i="34"/>
  <c r="G169" i="34"/>
  <c r="E169" i="34"/>
  <c r="F169" i="34"/>
  <c r="H169" i="34"/>
  <c r="G168" i="34"/>
  <c r="H168" i="34"/>
  <c r="F168" i="34"/>
  <c r="E168" i="34"/>
  <c r="G167" i="34"/>
  <c r="F167" i="34"/>
  <c r="H167" i="34"/>
  <c r="E167" i="34"/>
  <c r="G166" i="34"/>
  <c r="E166" i="34"/>
  <c r="F166" i="34"/>
  <c r="H166" i="34"/>
  <c r="G165" i="34"/>
  <c r="E165" i="34"/>
  <c r="F165" i="34"/>
  <c r="H165" i="34"/>
  <c r="G164" i="34"/>
  <c r="E164" i="34"/>
  <c r="F164" i="34"/>
  <c r="G163" i="34"/>
  <c r="E163" i="34"/>
  <c r="F163" i="34"/>
  <c r="G162" i="34"/>
  <c r="E162" i="34"/>
  <c r="F162" i="34"/>
  <c r="H162" i="34"/>
  <c r="H123" i="34"/>
  <c r="E123" i="34"/>
  <c r="F123" i="34"/>
  <c r="E122" i="34"/>
  <c r="F122" i="34"/>
  <c r="E121" i="34"/>
  <c r="F121" i="34"/>
  <c r="G119" i="34"/>
  <c r="H119" i="34"/>
  <c r="E119" i="34"/>
  <c r="F119" i="34"/>
  <c r="G118" i="34"/>
  <c r="H118" i="34"/>
  <c r="E118" i="34"/>
  <c r="F118" i="34"/>
  <c r="G117" i="34"/>
  <c r="H117" i="34"/>
  <c r="E117" i="34"/>
  <c r="F117" i="34"/>
  <c r="G116" i="34"/>
  <c r="H116" i="34"/>
  <c r="E116" i="34"/>
  <c r="F116" i="34"/>
  <c r="F115" i="34"/>
  <c r="H115" i="34"/>
  <c r="F114" i="34"/>
  <c r="H114" i="34"/>
  <c r="G113" i="34"/>
  <c r="F113" i="34"/>
  <c r="H113" i="34"/>
  <c r="G112" i="34"/>
  <c r="E112" i="34"/>
  <c r="F112" i="34"/>
  <c r="G111" i="34"/>
  <c r="E111" i="34"/>
  <c r="F111" i="34"/>
  <c r="G110" i="34"/>
  <c r="E110" i="34"/>
  <c r="F110" i="34"/>
  <c r="G109" i="34"/>
  <c r="E109" i="34"/>
  <c r="F109" i="34"/>
  <c r="H109" i="34"/>
  <c r="G108" i="34"/>
  <c r="E108" i="34"/>
  <c r="F108" i="34"/>
  <c r="G107" i="34"/>
  <c r="E107" i="34"/>
  <c r="F107" i="34"/>
  <c r="H107" i="34"/>
  <c r="G106" i="34"/>
  <c r="E106" i="34"/>
  <c r="F106" i="34"/>
  <c r="G105" i="34"/>
  <c r="E105" i="34"/>
  <c r="F105" i="34"/>
  <c r="G104" i="34"/>
  <c r="E104" i="34"/>
  <c r="F104" i="34"/>
  <c r="G103" i="34"/>
  <c r="E103" i="34"/>
  <c r="F103" i="34"/>
  <c r="H103" i="34"/>
  <c r="G102" i="34"/>
  <c r="E102" i="34"/>
  <c r="F102" i="34"/>
  <c r="G101" i="34"/>
  <c r="E101" i="34"/>
  <c r="F101" i="34"/>
  <c r="G100" i="34"/>
  <c r="E100" i="34"/>
  <c r="F100" i="34"/>
  <c r="G99" i="34"/>
  <c r="E99" i="34"/>
  <c r="F99" i="34"/>
  <c r="G98" i="34"/>
  <c r="E98" i="34"/>
  <c r="F98" i="34"/>
  <c r="G97" i="34"/>
  <c r="E97" i="34"/>
  <c r="F97" i="34"/>
  <c r="G96" i="34"/>
  <c r="E96" i="34"/>
  <c r="F96" i="34"/>
  <c r="G95" i="34"/>
  <c r="E95" i="34"/>
  <c r="F95" i="34"/>
  <c r="H95" i="34"/>
  <c r="G94" i="34"/>
  <c r="E94" i="34"/>
  <c r="F94" i="34"/>
  <c r="G93" i="34"/>
  <c r="E93" i="34"/>
  <c r="F93" i="34"/>
  <c r="G92" i="34"/>
  <c r="E92" i="34"/>
  <c r="F92" i="34"/>
  <c r="G91" i="34"/>
  <c r="E91" i="34"/>
  <c r="F91" i="34"/>
  <c r="H52" i="34"/>
  <c r="E52" i="34"/>
  <c r="F52" i="34"/>
  <c r="E51" i="34"/>
  <c r="F51" i="34"/>
  <c r="E50" i="34"/>
  <c r="F50" i="34"/>
  <c r="F53" i="34"/>
  <c r="G48" i="34"/>
  <c r="H48" i="34"/>
  <c r="E48" i="34"/>
  <c r="F48" i="34"/>
  <c r="G47" i="34"/>
  <c r="H47" i="34"/>
  <c r="E47" i="34"/>
  <c r="F47" i="34"/>
  <c r="G46" i="34"/>
  <c r="H46" i="34"/>
  <c r="E46" i="34"/>
  <c r="F46" i="34"/>
  <c r="G45" i="34"/>
  <c r="H45" i="34"/>
  <c r="E45" i="34"/>
  <c r="F45" i="34"/>
  <c r="F44" i="34"/>
  <c r="H44" i="34"/>
  <c r="F43" i="34"/>
  <c r="H43" i="34"/>
  <c r="G42" i="34"/>
  <c r="H42" i="34"/>
  <c r="F42" i="34"/>
  <c r="G41" i="34"/>
  <c r="H41" i="34"/>
  <c r="E41" i="34"/>
  <c r="F41" i="34"/>
  <c r="G40" i="34"/>
  <c r="E40" i="34"/>
  <c r="F40" i="34"/>
  <c r="G39" i="34"/>
  <c r="E39" i="34"/>
  <c r="F39" i="34"/>
  <c r="G38" i="34"/>
  <c r="E38" i="34"/>
  <c r="F38" i="34"/>
  <c r="G37" i="34"/>
  <c r="E37" i="34"/>
  <c r="F37" i="34"/>
  <c r="G36" i="34"/>
  <c r="E36" i="34"/>
  <c r="F36" i="34"/>
  <c r="G35" i="34"/>
  <c r="E35" i="34"/>
  <c r="F35" i="34"/>
  <c r="H35" i="34"/>
  <c r="G34" i="34"/>
  <c r="E34" i="34"/>
  <c r="F34" i="34"/>
  <c r="G33" i="34"/>
  <c r="E33" i="34"/>
  <c r="F33" i="34"/>
  <c r="G32" i="34"/>
  <c r="E32" i="34"/>
  <c r="F32" i="34"/>
  <c r="G31" i="34"/>
  <c r="E31" i="34"/>
  <c r="F31" i="34"/>
  <c r="G30" i="34"/>
  <c r="E30" i="34"/>
  <c r="F30" i="34"/>
  <c r="H30" i="34"/>
  <c r="G29" i="34"/>
  <c r="E29" i="34"/>
  <c r="F29" i="34"/>
  <c r="G28" i="34"/>
  <c r="H28" i="34"/>
  <c r="E28" i="34"/>
  <c r="F28" i="34"/>
  <c r="G27" i="34"/>
  <c r="E27" i="34"/>
  <c r="F27" i="34"/>
  <c r="H27" i="34"/>
  <c r="G26" i="34"/>
  <c r="E26" i="34"/>
  <c r="F26" i="34"/>
  <c r="G25" i="34"/>
  <c r="H25" i="34"/>
  <c r="E25" i="34"/>
  <c r="F25" i="34"/>
  <c r="G24" i="34"/>
  <c r="E24" i="34"/>
  <c r="F24" i="34"/>
  <c r="G23" i="34"/>
  <c r="E23" i="34"/>
  <c r="F23" i="34"/>
  <c r="G22" i="34"/>
  <c r="E22" i="34"/>
  <c r="F22" i="34"/>
  <c r="G21" i="34"/>
  <c r="E21" i="34"/>
  <c r="F21" i="34"/>
  <c r="G20" i="34"/>
  <c r="E20" i="34"/>
  <c r="F20" i="34"/>
  <c r="H194" i="33"/>
  <c r="E194" i="33"/>
  <c r="F194" i="33"/>
  <c r="E193" i="33"/>
  <c r="F193" i="33"/>
  <c r="E192" i="33"/>
  <c r="F192" i="33"/>
  <c r="F195" i="33"/>
  <c r="G190" i="33"/>
  <c r="H190" i="33"/>
  <c r="E190" i="33"/>
  <c r="F190" i="33"/>
  <c r="BB99" i="1"/>
  <c r="AB99" i="1"/>
  <c r="G189" i="33"/>
  <c r="H189" i="33"/>
  <c r="E189" i="33"/>
  <c r="F189" i="33"/>
  <c r="G188" i="33"/>
  <c r="H188" i="33"/>
  <c r="E188" i="33"/>
  <c r="F188" i="33"/>
  <c r="G187" i="33"/>
  <c r="H187" i="33"/>
  <c r="E187" i="33"/>
  <c r="F187" i="33"/>
  <c r="F186" i="33"/>
  <c r="H186" i="33"/>
  <c r="H185" i="33"/>
  <c r="F185" i="33"/>
  <c r="G184" i="33"/>
  <c r="F184" i="33"/>
  <c r="H184" i="33"/>
  <c r="G183" i="33"/>
  <c r="E183" i="33"/>
  <c r="F183" i="33"/>
  <c r="G182" i="33"/>
  <c r="E182" i="33"/>
  <c r="F182" i="33"/>
  <c r="H182" i="33"/>
  <c r="G181" i="33"/>
  <c r="E181" i="33"/>
  <c r="F181" i="33"/>
  <c r="G180" i="33"/>
  <c r="E180" i="33"/>
  <c r="F180" i="33"/>
  <c r="G179" i="33"/>
  <c r="E179" i="33"/>
  <c r="F179" i="33"/>
  <c r="G178" i="33"/>
  <c r="E178" i="33"/>
  <c r="F178" i="33"/>
  <c r="G177" i="33"/>
  <c r="E177" i="33"/>
  <c r="F177" i="33"/>
  <c r="H177" i="33"/>
  <c r="G176" i="33"/>
  <c r="E176" i="33"/>
  <c r="F176" i="33"/>
  <c r="G175" i="33"/>
  <c r="E175" i="33"/>
  <c r="F175" i="33"/>
  <c r="H175" i="33"/>
  <c r="G174" i="33"/>
  <c r="E174" i="33"/>
  <c r="F174" i="33"/>
  <c r="G173" i="33"/>
  <c r="E173" i="33"/>
  <c r="F173" i="33"/>
  <c r="H173" i="33"/>
  <c r="G172" i="33"/>
  <c r="E172" i="33"/>
  <c r="F172" i="33"/>
  <c r="G171" i="33"/>
  <c r="E171" i="33"/>
  <c r="F171" i="33"/>
  <c r="H171" i="33"/>
  <c r="G170" i="33"/>
  <c r="E170" i="33"/>
  <c r="F170" i="33"/>
  <c r="G169" i="33"/>
  <c r="E169" i="33"/>
  <c r="F169" i="33"/>
  <c r="H169" i="33"/>
  <c r="G168" i="33"/>
  <c r="E168" i="33"/>
  <c r="F168" i="33"/>
  <c r="G167" i="33"/>
  <c r="E167" i="33"/>
  <c r="F167" i="33"/>
  <c r="H167" i="33"/>
  <c r="G166" i="33"/>
  <c r="E166" i="33"/>
  <c r="F166" i="33"/>
  <c r="G165" i="33"/>
  <c r="E165" i="33"/>
  <c r="F165" i="33"/>
  <c r="H165" i="33"/>
  <c r="G164" i="33"/>
  <c r="E164" i="33"/>
  <c r="F164" i="33"/>
  <c r="G163" i="33"/>
  <c r="E163" i="33"/>
  <c r="F163" i="33"/>
  <c r="G162" i="33"/>
  <c r="E162" i="33"/>
  <c r="F162" i="33"/>
  <c r="H123" i="33"/>
  <c r="E123" i="33"/>
  <c r="F123" i="33"/>
  <c r="E122" i="33"/>
  <c r="F122" i="33"/>
  <c r="E121" i="33"/>
  <c r="F121" i="33"/>
  <c r="F124" i="33"/>
  <c r="G119" i="33"/>
  <c r="H119" i="33"/>
  <c r="E119" i="33"/>
  <c r="F119" i="33"/>
  <c r="G118" i="33"/>
  <c r="H118" i="33"/>
  <c r="E118" i="33"/>
  <c r="F118" i="33"/>
  <c r="G117" i="33"/>
  <c r="H117" i="33"/>
  <c r="E117" i="33"/>
  <c r="F117" i="33"/>
  <c r="G116" i="33"/>
  <c r="H116" i="33"/>
  <c r="E116" i="33"/>
  <c r="F116" i="33"/>
  <c r="F115" i="33"/>
  <c r="H115" i="33"/>
  <c r="F114" i="33"/>
  <c r="H114" i="33"/>
  <c r="G113" i="33"/>
  <c r="F113" i="33"/>
  <c r="H113" i="33"/>
  <c r="G112" i="33"/>
  <c r="E112" i="33"/>
  <c r="F112" i="33"/>
  <c r="H112" i="33"/>
  <c r="G111" i="33"/>
  <c r="E111" i="33"/>
  <c r="F111" i="33"/>
  <c r="H111" i="33"/>
  <c r="G110" i="33"/>
  <c r="E110" i="33"/>
  <c r="F110" i="33"/>
  <c r="G109" i="33"/>
  <c r="E109" i="33"/>
  <c r="F109" i="33"/>
  <c r="H109" i="33"/>
  <c r="G108" i="33"/>
  <c r="E108" i="33"/>
  <c r="F108" i="33"/>
  <c r="G107" i="33"/>
  <c r="E107" i="33"/>
  <c r="F107" i="33"/>
  <c r="G106" i="33"/>
  <c r="E106" i="33"/>
  <c r="F106" i="33"/>
  <c r="G105" i="33"/>
  <c r="E105" i="33"/>
  <c r="F105" i="33"/>
  <c r="H105" i="33"/>
  <c r="G104" i="33"/>
  <c r="E104" i="33"/>
  <c r="F104" i="33"/>
  <c r="H104" i="33"/>
  <c r="G103" i="33"/>
  <c r="E103" i="33"/>
  <c r="F103" i="33"/>
  <c r="H103" i="33"/>
  <c r="G102" i="33"/>
  <c r="E102" i="33"/>
  <c r="F102" i="33"/>
  <c r="G101" i="33"/>
  <c r="E101" i="33"/>
  <c r="F101" i="33"/>
  <c r="H101" i="33"/>
  <c r="G100" i="33"/>
  <c r="E100" i="33"/>
  <c r="F100" i="33"/>
  <c r="G99" i="33"/>
  <c r="E99" i="33"/>
  <c r="F99" i="33"/>
  <c r="G98" i="33"/>
  <c r="E98" i="33"/>
  <c r="F98" i="33"/>
  <c r="G97" i="33"/>
  <c r="E97" i="33"/>
  <c r="F97" i="33"/>
  <c r="H97" i="33"/>
  <c r="G96" i="33"/>
  <c r="E96" i="33"/>
  <c r="F96" i="33"/>
  <c r="G95" i="33"/>
  <c r="E95" i="33"/>
  <c r="F95" i="33"/>
  <c r="H95" i="33"/>
  <c r="G94" i="33"/>
  <c r="E94" i="33"/>
  <c r="F94" i="33"/>
  <c r="BB75" i="1"/>
  <c r="AB75" i="1"/>
  <c r="G93" i="33"/>
  <c r="E93" i="33"/>
  <c r="F93" i="33"/>
  <c r="H93" i="33"/>
  <c r="G92" i="33"/>
  <c r="E92" i="33"/>
  <c r="F92" i="33"/>
  <c r="G91" i="33"/>
  <c r="E91" i="33"/>
  <c r="F91" i="33"/>
  <c r="H52" i="33"/>
  <c r="E52" i="33"/>
  <c r="F52" i="33"/>
  <c r="E51" i="33"/>
  <c r="F51" i="33"/>
  <c r="E50" i="33"/>
  <c r="F50" i="33"/>
  <c r="G48" i="33"/>
  <c r="H48" i="33"/>
  <c r="E48" i="33"/>
  <c r="F48" i="33"/>
  <c r="G47" i="33"/>
  <c r="H47" i="33"/>
  <c r="E47" i="33"/>
  <c r="F47" i="33"/>
  <c r="G46" i="33"/>
  <c r="H46" i="33"/>
  <c r="E46" i="33"/>
  <c r="F46" i="33"/>
  <c r="G45" i="33"/>
  <c r="H45" i="33"/>
  <c r="E45" i="33"/>
  <c r="F45" i="33"/>
  <c r="F44" i="33"/>
  <c r="H44" i="33"/>
  <c r="F43" i="33"/>
  <c r="H43" i="33"/>
  <c r="G42" i="33"/>
  <c r="F42" i="33"/>
  <c r="H42" i="33"/>
  <c r="G41" i="33"/>
  <c r="E41" i="33"/>
  <c r="F41" i="33"/>
  <c r="H41" i="33"/>
  <c r="G40" i="33"/>
  <c r="E40" i="33"/>
  <c r="F40" i="33"/>
  <c r="G39" i="33"/>
  <c r="E39" i="33"/>
  <c r="F39" i="33"/>
  <c r="H39" i="33"/>
  <c r="G38" i="33"/>
  <c r="E38" i="33"/>
  <c r="F38" i="33"/>
  <c r="H38" i="33"/>
  <c r="G37" i="33"/>
  <c r="E37" i="33"/>
  <c r="F37" i="33"/>
  <c r="H37" i="33"/>
  <c r="G36" i="33"/>
  <c r="E36" i="33"/>
  <c r="F36" i="33"/>
  <c r="H36" i="33"/>
  <c r="G35" i="33"/>
  <c r="E35" i="33"/>
  <c r="F35" i="33"/>
  <c r="G34" i="33"/>
  <c r="E34" i="33"/>
  <c r="F34" i="33"/>
  <c r="G33" i="33"/>
  <c r="E33" i="33"/>
  <c r="F33" i="33"/>
  <c r="G32" i="33"/>
  <c r="E32" i="33"/>
  <c r="F32" i="33"/>
  <c r="G31" i="33"/>
  <c r="H31" i="33"/>
  <c r="E31" i="33"/>
  <c r="F31" i="33"/>
  <c r="G30" i="33"/>
  <c r="E30" i="33"/>
  <c r="F30" i="33"/>
  <c r="G29" i="33"/>
  <c r="E29" i="33"/>
  <c r="F29" i="33"/>
  <c r="G28" i="33"/>
  <c r="E28" i="33"/>
  <c r="F28" i="33"/>
  <c r="H28" i="33"/>
  <c r="G27" i="33"/>
  <c r="E27" i="33"/>
  <c r="F27" i="33"/>
  <c r="G26" i="33"/>
  <c r="E26" i="33"/>
  <c r="F26" i="33"/>
  <c r="H26" i="33"/>
  <c r="G25" i="33"/>
  <c r="E25" i="33"/>
  <c r="F25" i="33"/>
  <c r="H25" i="33"/>
  <c r="G24" i="33"/>
  <c r="E24" i="33"/>
  <c r="F24" i="33"/>
  <c r="G23" i="33"/>
  <c r="E23" i="33"/>
  <c r="F23" i="33"/>
  <c r="G22" i="33"/>
  <c r="E22" i="33"/>
  <c r="F22" i="33"/>
  <c r="G21" i="33"/>
  <c r="E21" i="33"/>
  <c r="F21" i="33"/>
  <c r="G20" i="33"/>
  <c r="E20" i="33"/>
  <c r="F20" i="33"/>
  <c r="H20" i="33"/>
  <c r="H194" i="9"/>
  <c r="E194" i="9"/>
  <c r="F194" i="9"/>
  <c r="F195" i="9"/>
  <c r="E193" i="9"/>
  <c r="F193" i="9"/>
  <c r="E192" i="9"/>
  <c r="F192" i="9"/>
  <c r="G190" i="9"/>
  <c r="H190" i="9"/>
  <c r="F190" i="9"/>
  <c r="G189" i="9"/>
  <c r="H189" i="9"/>
  <c r="E189" i="9"/>
  <c r="F189" i="9"/>
  <c r="G188" i="9"/>
  <c r="H188" i="9"/>
  <c r="E188" i="9"/>
  <c r="F188" i="9"/>
  <c r="BB97" i="1"/>
  <c r="AB97" i="1"/>
  <c r="G187" i="9"/>
  <c r="H187" i="9"/>
  <c r="E187" i="9"/>
  <c r="F187" i="9"/>
  <c r="F186" i="9"/>
  <c r="H186" i="9"/>
  <c r="F185" i="9"/>
  <c r="H185" i="9"/>
  <c r="G184" i="9"/>
  <c r="F184" i="9"/>
  <c r="G183" i="9"/>
  <c r="E183" i="9"/>
  <c r="F183" i="9"/>
  <c r="G182" i="9"/>
  <c r="E182" i="9"/>
  <c r="F182" i="9"/>
  <c r="H182" i="9"/>
  <c r="G181" i="9"/>
  <c r="E181" i="9"/>
  <c r="F181" i="9"/>
  <c r="G180" i="9"/>
  <c r="E180" i="9"/>
  <c r="F180" i="9"/>
  <c r="G179" i="9"/>
  <c r="E179" i="9"/>
  <c r="F179" i="9"/>
  <c r="H179" i="9"/>
  <c r="G178" i="9"/>
  <c r="E178" i="9"/>
  <c r="F178" i="9"/>
  <c r="H178" i="9"/>
  <c r="G177" i="9"/>
  <c r="E177" i="9"/>
  <c r="F177" i="9"/>
  <c r="G176" i="9"/>
  <c r="E176" i="9"/>
  <c r="F176" i="9"/>
  <c r="G175" i="9"/>
  <c r="E175" i="9"/>
  <c r="F175" i="9"/>
  <c r="H175" i="9"/>
  <c r="G174" i="9"/>
  <c r="E174" i="9"/>
  <c r="F174" i="9"/>
  <c r="H174" i="9"/>
  <c r="G173" i="9"/>
  <c r="E173" i="9"/>
  <c r="F173" i="9"/>
  <c r="H173" i="9"/>
  <c r="G172" i="9"/>
  <c r="E172" i="9"/>
  <c r="F172" i="9"/>
  <c r="G171" i="9"/>
  <c r="E171" i="9"/>
  <c r="F171" i="9"/>
  <c r="G170" i="9"/>
  <c r="E170" i="9"/>
  <c r="F170" i="9"/>
  <c r="H170" i="9"/>
  <c r="G169" i="9"/>
  <c r="E169" i="9"/>
  <c r="F169" i="9"/>
  <c r="G168" i="9"/>
  <c r="E168" i="9"/>
  <c r="F168" i="9"/>
  <c r="G167" i="9"/>
  <c r="E167" i="9"/>
  <c r="F167" i="9"/>
  <c r="G166" i="9"/>
  <c r="H166" i="9"/>
  <c r="E166" i="9"/>
  <c r="F166" i="9"/>
  <c r="G165" i="9"/>
  <c r="E165" i="9"/>
  <c r="F165" i="9"/>
  <c r="G164" i="9"/>
  <c r="E164" i="9"/>
  <c r="F164" i="9"/>
  <c r="G163" i="9"/>
  <c r="E163" i="9"/>
  <c r="F163" i="9"/>
  <c r="H163" i="9"/>
  <c r="G162" i="9"/>
  <c r="E162" i="9"/>
  <c r="F162" i="9"/>
  <c r="H162" i="9"/>
  <c r="H123" i="9"/>
  <c r="E123" i="9"/>
  <c r="F123" i="9"/>
  <c r="E122" i="9"/>
  <c r="F122" i="9"/>
  <c r="E121" i="9"/>
  <c r="F121" i="9"/>
  <c r="F124" i="9"/>
  <c r="G119" i="9"/>
  <c r="H119" i="9"/>
  <c r="E119" i="9"/>
  <c r="F119" i="9"/>
  <c r="G118" i="9"/>
  <c r="H118" i="9"/>
  <c r="E118" i="9"/>
  <c r="F118" i="9"/>
  <c r="G117" i="9"/>
  <c r="H117" i="9"/>
  <c r="E117" i="9"/>
  <c r="F117" i="9"/>
  <c r="G116" i="9"/>
  <c r="H116" i="9"/>
  <c r="E116" i="9"/>
  <c r="F116" i="9"/>
  <c r="F115" i="9"/>
  <c r="H115" i="9"/>
  <c r="F114" i="9"/>
  <c r="H114" i="9"/>
  <c r="G113" i="9"/>
  <c r="H113" i="9"/>
  <c r="F113" i="9"/>
  <c r="G112" i="9"/>
  <c r="E112" i="9"/>
  <c r="F112" i="9"/>
  <c r="G111" i="9"/>
  <c r="E111" i="9"/>
  <c r="F111" i="9"/>
  <c r="G110" i="9"/>
  <c r="H110" i="9"/>
  <c r="E110" i="9"/>
  <c r="F110" i="9"/>
  <c r="G109" i="9"/>
  <c r="E109" i="9"/>
  <c r="F109" i="9"/>
  <c r="H109" i="9"/>
  <c r="G108" i="9"/>
  <c r="E108" i="9"/>
  <c r="F108" i="9"/>
  <c r="G107" i="9"/>
  <c r="E107" i="9"/>
  <c r="F107" i="9"/>
  <c r="G106" i="9"/>
  <c r="E106" i="9"/>
  <c r="F106" i="9"/>
  <c r="G105" i="9"/>
  <c r="E105" i="9"/>
  <c r="F105" i="9"/>
  <c r="G104" i="9"/>
  <c r="E104" i="9"/>
  <c r="F104" i="9"/>
  <c r="G103" i="9"/>
  <c r="E103" i="9"/>
  <c r="F103" i="9"/>
  <c r="G102" i="9"/>
  <c r="E102" i="9"/>
  <c r="F102" i="9"/>
  <c r="G101" i="9"/>
  <c r="E101" i="9"/>
  <c r="F101" i="9"/>
  <c r="G100" i="9"/>
  <c r="E100" i="9"/>
  <c r="F100" i="9"/>
  <c r="BB81" i="1"/>
  <c r="AB81" i="1"/>
  <c r="G99" i="9"/>
  <c r="E99" i="9"/>
  <c r="F99" i="9"/>
  <c r="H99" i="9"/>
  <c r="G98" i="9"/>
  <c r="E98" i="9"/>
  <c r="F98" i="9"/>
  <c r="H98" i="9"/>
  <c r="G97" i="9"/>
  <c r="E97" i="9"/>
  <c r="F97" i="9"/>
  <c r="G96" i="9"/>
  <c r="E96" i="9"/>
  <c r="F96" i="9"/>
  <c r="G95" i="9"/>
  <c r="E95" i="9"/>
  <c r="F95" i="9"/>
  <c r="G94" i="9"/>
  <c r="E94" i="9"/>
  <c r="F94" i="9"/>
  <c r="G93" i="9"/>
  <c r="E93" i="9"/>
  <c r="F93" i="9"/>
  <c r="G92" i="9"/>
  <c r="E92" i="9"/>
  <c r="F92" i="9"/>
  <c r="G91" i="9"/>
  <c r="E91" i="9"/>
  <c r="F91" i="9"/>
  <c r="H167" i="35"/>
  <c r="H171" i="35"/>
  <c r="H91" i="36"/>
  <c r="H91" i="34"/>
  <c r="G48" i="9"/>
  <c r="H48" i="9"/>
  <c r="G47" i="9"/>
  <c r="H47" i="9"/>
  <c r="G46" i="9"/>
  <c r="H46" i="9"/>
  <c r="G45" i="9"/>
  <c r="H45" i="9"/>
  <c r="G42" i="9"/>
  <c r="G41" i="9"/>
  <c r="G40" i="9"/>
  <c r="G39" i="9"/>
  <c r="G38" i="9"/>
  <c r="G37" i="9"/>
  <c r="G36" i="9"/>
  <c r="G35" i="9"/>
  <c r="G34" i="9"/>
  <c r="G33" i="9"/>
  <c r="G32" i="9"/>
  <c r="G31" i="9"/>
  <c r="G30" i="9"/>
  <c r="G29" i="9"/>
  <c r="G28" i="9"/>
  <c r="G27" i="9"/>
  <c r="G26" i="9"/>
  <c r="G25" i="9"/>
  <c r="G24" i="9"/>
  <c r="G23" i="9"/>
  <c r="G22" i="9"/>
  <c r="G21" i="9"/>
  <c r="E52" i="9"/>
  <c r="F52" i="9"/>
  <c r="E51" i="9"/>
  <c r="F51" i="9"/>
  <c r="E50" i="9"/>
  <c r="F50" i="9"/>
  <c r="BB100" i="1"/>
  <c r="AB100" i="1"/>
  <c r="E48" i="9"/>
  <c r="E47" i="9"/>
  <c r="F47" i="9"/>
  <c r="E46" i="9"/>
  <c r="F46" i="9"/>
  <c r="E45" i="9"/>
  <c r="E41" i="9"/>
  <c r="F41" i="9"/>
  <c r="H41" i="9"/>
  <c r="E40" i="9"/>
  <c r="F40" i="9"/>
  <c r="E39" i="9"/>
  <c r="F39" i="9"/>
  <c r="H39" i="9"/>
  <c r="E38" i="9"/>
  <c r="F38" i="9"/>
  <c r="E37" i="9"/>
  <c r="F37" i="9"/>
  <c r="H37" i="9"/>
  <c r="E36" i="9"/>
  <c r="F36" i="9"/>
  <c r="H36" i="9"/>
  <c r="E35" i="9"/>
  <c r="F35" i="9"/>
  <c r="E34" i="9"/>
  <c r="F34" i="9"/>
  <c r="H34" i="9"/>
  <c r="E33" i="9"/>
  <c r="E32" i="9"/>
  <c r="E31" i="9"/>
  <c r="F31" i="9"/>
  <c r="BB83" i="1"/>
  <c r="E30" i="9"/>
  <c r="E29" i="9"/>
  <c r="F29" i="9"/>
  <c r="H29" i="9"/>
  <c r="E28" i="9"/>
  <c r="F28" i="9"/>
  <c r="E27" i="9"/>
  <c r="F27" i="9"/>
  <c r="E26" i="9"/>
  <c r="E25" i="9"/>
  <c r="F25" i="9"/>
  <c r="H25" i="9"/>
  <c r="E24" i="9"/>
  <c r="E23" i="9"/>
  <c r="F23" i="9"/>
  <c r="E22" i="9"/>
  <c r="F22" i="9"/>
  <c r="H22" i="9"/>
  <c r="E21" i="9"/>
  <c r="F21" i="9"/>
  <c r="H21" i="9"/>
  <c r="G20" i="9"/>
  <c r="H20" i="9"/>
  <c r="E20" i="9"/>
  <c r="F20" i="9"/>
  <c r="Y48" i="1"/>
  <c r="AB3" i="2"/>
  <c r="F48" i="9"/>
  <c r="F45" i="9"/>
  <c r="F44" i="9"/>
  <c r="H44" i="9"/>
  <c r="F43" i="9"/>
  <c r="H43" i="9"/>
  <c r="F42" i="9"/>
  <c r="H40" i="9"/>
  <c r="F33" i="9"/>
  <c r="H33" i="9"/>
  <c r="F32" i="9"/>
  <c r="F30" i="9"/>
  <c r="H30" i="9"/>
  <c r="F26" i="9"/>
  <c r="H26" i="9"/>
  <c r="F24" i="9"/>
  <c r="H24" i="9"/>
  <c r="G3" i="2"/>
  <c r="F3" i="2"/>
  <c r="C3" i="2"/>
  <c r="A3" i="2"/>
  <c r="AH3" i="2"/>
  <c r="AF3" i="2"/>
  <c r="AE3" i="2"/>
  <c r="AC3" i="2"/>
  <c r="R3" i="2"/>
  <c r="Q3" i="2"/>
  <c r="P3" i="2"/>
  <c r="O3" i="2"/>
  <c r="N3" i="2"/>
  <c r="I3" i="2"/>
  <c r="H3" i="2"/>
  <c r="E3" i="2"/>
  <c r="D3" i="2"/>
  <c r="B3" i="2"/>
  <c r="AO2" i="2"/>
  <c r="S3" i="2"/>
  <c r="Y3" i="2"/>
  <c r="H38" i="9"/>
  <c r="H92" i="38"/>
  <c r="H108" i="38"/>
  <c r="H36" i="40"/>
  <c r="H40" i="40"/>
  <c r="H42" i="41"/>
  <c r="H37" i="37"/>
  <c r="H41" i="37"/>
  <c r="H33" i="37"/>
  <c r="H183" i="38"/>
  <c r="H112" i="38"/>
  <c r="H95" i="38"/>
  <c r="H111" i="38"/>
  <c r="H102" i="38"/>
  <c r="H93" i="38"/>
  <c r="H97" i="38"/>
  <c r="H42" i="39"/>
  <c r="H28" i="40"/>
  <c r="H20" i="40"/>
  <c r="H26" i="37"/>
  <c r="H38" i="37"/>
  <c r="H42" i="37"/>
  <c r="H36" i="37"/>
  <c r="H23" i="37"/>
  <c r="H39" i="37"/>
  <c r="H162" i="37"/>
  <c r="H162" i="41"/>
  <c r="H91" i="37"/>
  <c r="H162" i="38"/>
  <c r="H37" i="39"/>
  <c r="H113" i="39"/>
  <c r="F120" i="40"/>
  <c r="H91" i="40"/>
  <c r="F120" i="41"/>
  <c r="H91" i="41"/>
  <c r="F195" i="40"/>
  <c r="F53" i="40"/>
  <c r="F53" i="41"/>
  <c r="H93" i="40"/>
  <c r="H97" i="40"/>
  <c r="H101" i="40"/>
  <c r="H105" i="40"/>
  <c r="H109" i="40"/>
  <c r="H92" i="41"/>
  <c r="H94" i="41"/>
  <c r="H96" i="41"/>
  <c r="H98" i="41"/>
  <c r="H100" i="41"/>
  <c r="H102" i="41"/>
  <c r="H104" i="41"/>
  <c r="H106" i="41"/>
  <c r="H108" i="41"/>
  <c r="H110" i="41"/>
  <c r="H112" i="41"/>
  <c r="H100" i="9"/>
  <c r="H101" i="9"/>
  <c r="H94" i="9"/>
  <c r="H43" i="37"/>
  <c r="H22" i="39"/>
  <c r="H30" i="39"/>
  <c r="H179" i="39"/>
  <c r="H32" i="39"/>
  <c r="H102" i="39"/>
  <c r="H181" i="39"/>
  <c r="CA81" i="1"/>
  <c r="H29" i="39"/>
  <c r="H101" i="39"/>
  <c r="H105" i="39"/>
  <c r="H110" i="39"/>
  <c r="H178" i="39"/>
  <c r="H99" i="39"/>
  <c r="H104" i="39"/>
  <c r="H108" i="39"/>
  <c r="H166" i="39"/>
  <c r="H168" i="39"/>
  <c r="H172" i="39"/>
  <c r="F195" i="39"/>
  <c r="H20" i="39"/>
  <c r="H26" i="39"/>
  <c r="H28" i="39"/>
  <c r="H34" i="39"/>
  <c r="H36" i="39"/>
  <c r="H182" i="39"/>
  <c r="CA77" i="1"/>
  <c r="H25" i="39"/>
  <c r="H27" i="39"/>
  <c r="H33" i="39"/>
  <c r="H35" i="39"/>
  <c r="H94" i="39"/>
  <c r="CA75" i="1"/>
  <c r="F124" i="39"/>
  <c r="F53" i="39"/>
  <c r="H91" i="39"/>
  <c r="H109" i="39"/>
  <c r="H162" i="39"/>
  <c r="H91" i="9"/>
  <c r="H97" i="9"/>
  <c r="H105" i="9"/>
  <c r="H107" i="9"/>
  <c r="H172" i="9"/>
  <c r="H180" i="9"/>
  <c r="H21" i="33"/>
  <c r="H23" i="33"/>
  <c r="F53" i="33"/>
  <c r="F54" i="33"/>
  <c r="F56" i="33"/>
  <c r="H94" i="34"/>
  <c r="H106" i="34"/>
  <c r="H110" i="34"/>
  <c r="H177" i="34"/>
  <c r="H181" i="33"/>
  <c r="H183" i="33"/>
  <c r="H96" i="9"/>
  <c r="H106" i="9"/>
  <c r="H108" i="9"/>
  <c r="H168" i="9"/>
  <c r="H176" i="9"/>
  <c r="H22" i="33"/>
  <c r="H24" i="33"/>
  <c r="H32" i="33"/>
  <c r="H29" i="35"/>
  <c r="H167" i="9"/>
  <c r="H183" i="9"/>
  <c r="H21" i="34"/>
  <c r="H23" i="34"/>
  <c r="H29" i="34"/>
  <c r="H31" i="34"/>
  <c r="H33" i="34"/>
  <c r="H37" i="34"/>
  <c r="H39" i="34"/>
  <c r="H181" i="34"/>
  <c r="H106" i="35"/>
  <c r="H112" i="35"/>
  <c r="H177" i="36"/>
  <c r="H109" i="37"/>
  <c r="H164" i="37"/>
  <c r="H168" i="37"/>
  <c r="H170" i="37"/>
  <c r="H29" i="38"/>
  <c r="H36" i="38"/>
  <c r="H164" i="38"/>
  <c r="H166" i="38"/>
  <c r="H168" i="38"/>
  <c r="H170" i="38"/>
  <c r="H172" i="38"/>
  <c r="H174" i="38"/>
  <c r="H176" i="38"/>
  <c r="H178" i="38"/>
  <c r="H180" i="38"/>
  <c r="H182" i="38"/>
  <c r="H103" i="39"/>
  <c r="H107" i="39"/>
  <c r="H163" i="39"/>
  <c r="H31" i="41"/>
  <c r="H33" i="41"/>
  <c r="H35" i="41"/>
  <c r="H107" i="41"/>
  <c r="H170" i="36"/>
  <c r="H92" i="37"/>
  <c r="H94" i="37"/>
  <c r="H100" i="37"/>
  <c r="H102" i="37"/>
  <c r="H33" i="38"/>
  <c r="H24" i="39"/>
  <c r="H111" i="39"/>
  <c r="H22" i="40"/>
  <c r="H24" i="40"/>
  <c r="H26" i="40"/>
  <c r="H30" i="40"/>
  <c r="H32" i="40"/>
  <c r="H34" i="40"/>
  <c r="H95" i="40"/>
  <c r="H107" i="40"/>
  <c r="H168" i="36"/>
  <c r="H27" i="38"/>
  <c r="H41" i="40"/>
  <c r="H99" i="40"/>
  <c r="H21" i="41"/>
  <c r="H103" i="41"/>
  <c r="H105" i="41"/>
  <c r="F191" i="9"/>
  <c r="BB90" i="1"/>
  <c r="H93" i="9"/>
  <c r="H35" i="33"/>
  <c r="BB73" i="1"/>
  <c r="BB98" i="1"/>
  <c r="AB98" i="1"/>
  <c r="H102" i="9"/>
  <c r="H103" i="9"/>
  <c r="H34" i="33"/>
  <c r="H94" i="33"/>
  <c r="H98" i="33"/>
  <c r="H100" i="33"/>
  <c r="H102" i="33"/>
  <c r="H106" i="33"/>
  <c r="H108" i="33"/>
  <c r="H110" i="33"/>
  <c r="H20" i="34"/>
  <c r="H22" i="34"/>
  <c r="BB72" i="1"/>
  <c r="H111" i="9"/>
  <c r="H165" i="9"/>
  <c r="H169" i="9"/>
  <c r="H177" i="9"/>
  <c r="H181" i="9"/>
  <c r="H33" i="33"/>
  <c r="H92" i="33"/>
  <c r="H108" i="34"/>
  <c r="H164" i="34"/>
  <c r="H176" i="34"/>
  <c r="H180" i="34"/>
  <c r="H23" i="35"/>
  <c r="H25" i="35"/>
  <c r="H27" i="35"/>
  <c r="H36" i="35"/>
  <c r="F53" i="35"/>
  <c r="H92" i="35"/>
  <c r="H102" i="35"/>
  <c r="H111" i="35"/>
  <c r="F49" i="36"/>
  <c r="F54" i="36"/>
  <c r="F56" i="36"/>
  <c r="H22" i="36"/>
  <c r="H24" i="36"/>
  <c r="H30" i="36"/>
  <c r="H32" i="36"/>
  <c r="H36" i="36"/>
  <c r="H38" i="36"/>
  <c r="H40" i="36"/>
  <c r="H93" i="36"/>
  <c r="H95" i="36"/>
  <c r="H99" i="36"/>
  <c r="H101" i="36"/>
  <c r="H103" i="36"/>
  <c r="H107" i="36"/>
  <c r="H109" i="36"/>
  <c r="H111" i="36"/>
  <c r="H167" i="36"/>
  <c r="H174" i="36"/>
  <c r="H183" i="36"/>
  <c r="H97" i="37"/>
  <c r="H104" i="37"/>
  <c r="H107" i="37"/>
  <c r="H22" i="38"/>
  <c r="H38" i="38"/>
  <c r="H31" i="39"/>
  <c r="H96" i="40"/>
  <c r="H98" i="40"/>
  <c r="H181" i="40"/>
  <c r="H24" i="34"/>
  <c r="H26" i="34"/>
  <c r="H32" i="34"/>
  <c r="H34" i="34"/>
  <c r="H36" i="34"/>
  <c r="H38" i="34"/>
  <c r="H40" i="34"/>
  <c r="H93" i="34"/>
  <c r="H97" i="34"/>
  <c r="H99" i="34"/>
  <c r="H101" i="34"/>
  <c r="H105" i="34"/>
  <c r="H112" i="34"/>
  <c r="H163" i="34"/>
  <c r="H171" i="34"/>
  <c r="H175" i="34"/>
  <c r="H179" i="34"/>
  <c r="H183" i="34"/>
  <c r="H31" i="35"/>
  <c r="H38" i="35"/>
  <c r="H40" i="35"/>
  <c r="H108" i="35"/>
  <c r="H173" i="35"/>
  <c r="H96" i="37"/>
  <c r="H105" i="37"/>
  <c r="H169" i="37"/>
  <c r="H171" i="37"/>
  <c r="H23" i="38"/>
  <c r="H30" i="38"/>
  <c r="H39" i="38"/>
  <c r="H39" i="39"/>
  <c r="H39" i="40"/>
  <c r="H106" i="40"/>
  <c r="H165" i="40"/>
  <c r="H96" i="34"/>
  <c r="H98" i="34"/>
  <c r="H100" i="34"/>
  <c r="H102" i="34"/>
  <c r="H104" i="34"/>
  <c r="H111" i="34"/>
  <c r="H30" i="35"/>
  <c r="H32" i="35"/>
  <c r="H39" i="35"/>
  <c r="H98" i="35"/>
  <c r="H177" i="35"/>
  <c r="H179" i="35"/>
  <c r="H181" i="35"/>
  <c r="F195" i="35"/>
  <c r="H171" i="36"/>
  <c r="H181" i="36"/>
  <c r="H101" i="37"/>
  <c r="H108" i="37"/>
  <c r="H111" i="37"/>
  <c r="H166" i="37"/>
  <c r="H173" i="37"/>
  <c r="H177" i="37"/>
  <c r="H179" i="37"/>
  <c r="H183" i="37"/>
  <c r="H26" i="38"/>
  <c r="H35" i="38"/>
  <c r="H165" i="39"/>
  <c r="H38" i="41"/>
  <c r="H40" i="41"/>
  <c r="H111" i="41"/>
  <c r="H173" i="41"/>
  <c r="H175" i="41"/>
  <c r="H177" i="41"/>
  <c r="H179" i="41"/>
  <c r="H181" i="41"/>
  <c r="H183" i="41"/>
  <c r="H100" i="35"/>
  <c r="H107" i="35"/>
  <c r="H109" i="35"/>
  <c r="H178" i="35"/>
  <c r="H180" i="35"/>
  <c r="H182" i="35"/>
  <c r="H165" i="37"/>
  <c r="H167" i="37"/>
  <c r="H174" i="37"/>
  <c r="H178" i="37"/>
  <c r="H180" i="37"/>
  <c r="H182" i="37"/>
  <c r="H40" i="39"/>
  <c r="H180" i="39"/>
  <c r="H100" i="40"/>
  <c r="H102" i="40"/>
  <c r="H104" i="40"/>
  <c r="H39" i="41"/>
  <c r="H41" i="41"/>
  <c r="H95" i="41"/>
  <c r="H97" i="41"/>
  <c r="F124" i="41"/>
  <c r="F125" i="41"/>
  <c r="F127" i="41"/>
  <c r="H165" i="38"/>
  <c r="H167" i="38"/>
  <c r="H169" i="38"/>
  <c r="H171" i="38"/>
  <c r="H173" i="38"/>
  <c r="H175" i="38"/>
  <c r="H177" i="38"/>
  <c r="H179" i="38"/>
  <c r="H181" i="38"/>
  <c r="H23" i="39"/>
  <c r="H93" i="39"/>
  <c r="H97" i="39"/>
  <c r="H100" i="39"/>
  <c r="H106" i="39"/>
  <c r="H167" i="39"/>
  <c r="H169" i="39"/>
  <c r="H171" i="39"/>
  <c r="H173" i="39"/>
  <c r="H175" i="39"/>
  <c r="H177" i="39"/>
  <c r="H21" i="40"/>
  <c r="H23" i="40"/>
  <c r="H25" i="40"/>
  <c r="H27" i="40"/>
  <c r="H29" i="40"/>
  <c r="H31" i="40"/>
  <c r="H33" i="40"/>
  <c r="H35" i="40"/>
  <c r="H37" i="40"/>
  <c r="H163" i="40"/>
  <c r="H166" i="40"/>
  <c r="H168" i="40"/>
  <c r="H171" i="40"/>
  <c r="H174" i="40"/>
  <c r="H176" i="40"/>
  <c r="H182" i="40"/>
  <c r="H36" i="41"/>
  <c r="BB96" i="1"/>
  <c r="AB96" i="1"/>
  <c r="H31" i="9"/>
  <c r="BB91" i="1"/>
  <c r="H28" i="9"/>
  <c r="BB80" i="1"/>
  <c r="AB80" i="1"/>
  <c r="F195" i="34"/>
  <c r="H23" i="9"/>
  <c r="BB86" i="1"/>
  <c r="AB86" i="1"/>
  <c r="H32" i="9"/>
  <c r="F49" i="33"/>
  <c r="F124" i="36"/>
  <c r="H112" i="37"/>
  <c r="H120" i="37"/>
  <c r="H112" i="40"/>
  <c r="H94" i="40"/>
  <c r="H110" i="40"/>
  <c r="CA94" i="1"/>
  <c r="F49" i="40"/>
  <c r="F54" i="40"/>
  <c r="F56" i="40"/>
  <c r="M73" i="1"/>
  <c r="D44" i="32"/>
  <c r="G46" i="32"/>
  <c r="G193" i="39" s="1"/>
  <c r="H193" i="39" s="1"/>
  <c r="M79" i="1"/>
  <c r="M90" i="1"/>
  <c r="M100" i="1"/>
  <c r="AD148" i="1"/>
  <c r="AB72" i="1"/>
  <c r="M88" i="1"/>
  <c r="M102" i="1"/>
  <c r="M94" i="1"/>
  <c r="M75" i="1"/>
  <c r="M99" i="1"/>
  <c r="M81" i="1"/>
  <c r="M91" i="1"/>
  <c r="M92" i="1"/>
  <c r="M93" i="1"/>
  <c r="M84" i="1"/>
  <c r="M98" i="1"/>
  <c r="M89" i="1"/>
  <c r="AB83" i="1"/>
  <c r="M80" i="1"/>
  <c r="AB91" i="1"/>
  <c r="M82" i="1"/>
  <c r="M85" i="1"/>
  <c r="M77" i="1"/>
  <c r="M86" i="1"/>
  <c r="M97" i="1"/>
  <c r="M96" i="1"/>
  <c r="M83" i="1"/>
  <c r="AB73" i="1"/>
  <c r="AB104" i="1"/>
  <c r="AB106" i="1"/>
  <c r="AD39" i="1"/>
  <c r="M101" i="1"/>
  <c r="AB90" i="1"/>
  <c r="M87" i="1"/>
  <c r="M72" i="1"/>
  <c r="M74" i="1"/>
  <c r="F196" i="35"/>
  <c r="F198" i="35"/>
  <c r="F196" i="38"/>
  <c r="F198" i="38"/>
  <c r="H120" i="36"/>
  <c r="F195" i="36"/>
  <c r="BB101" i="1"/>
  <c r="AB101" i="1"/>
  <c r="H21" i="37"/>
  <c r="F49" i="37"/>
  <c r="F54" i="37"/>
  <c r="F56" i="37"/>
  <c r="CA73" i="1"/>
  <c r="H24" i="37"/>
  <c r="CA76" i="1"/>
  <c r="CA79" i="1"/>
  <c r="H27" i="37"/>
  <c r="H175" i="37"/>
  <c r="F191" i="37"/>
  <c r="F196" i="37"/>
  <c r="F198" i="37"/>
  <c r="CA85" i="1"/>
  <c r="H181" i="37"/>
  <c r="CA91" i="1"/>
  <c r="F54" i="38"/>
  <c r="F56" i="38"/>
  <c r="F125" i="38"/>
  <c r="F127" i="38"/>
  <c r="F49" i="39"/>
  <c r="H41" i="39"/>
  <c r="F120" i="39"/>
  <c r="F125" i="39"/>
  <c r="F127" i="39"/>
  <c r="H92" i="39"/>
  <c r="H120" i="39"/>
  <c r="F191" i="39"/>
  <c r="H183" i="39"/>
  <c r="CA90" i="1"/>
  <c r="H38" i="40"/>
  <c r="H49" i="40"/>
  <c r="F124" i="40"/>
  <c r="F125" i="40"/>
  <c r="F127" i="40"/>
  <c r="CA101" i="1"/>
  <c r="H162" i="40"/>
  <c r="H191" i="40"/>
  <c r="F191" i="40"/>
  <c r="F196" i="40"/>
  <c r="F198" i="40"/>
  <c r="CA72" i="1"/>
  <c r="H20" i="41"/>
  <c r="F49" i="41"/>
  <c r="F54" i="41"/>
  <c r="F56" i="41"/>
  <c r="H26" i="41"/>
  <c r="CA78" i="1"/>
  <c r="H30" i="41"/>
  <c r="CA82" i="1"/>
  <c r="BB88" i="1"/>
  <c r="AB88" i="1"/>
  <c r="H49" i="34"/>
  <c r="BB95" i="1"/>
  <c r="AB95" i="1"/>
  <c r="H120" i="41"/>
  <c r="F120" i="33"/>
  <c r="H40" i="33"/>
  <c r="BB92" i="1"/>
  <c r="AB92" i="1"/>
  <c r="F124" i="34"/>
  <c r="H20" i="35"/>
  <c r="H49" i="35"/>
  <c r="F49" i="35"/>
  <c r="F54" i="35"/>
  <c r="F56" i="35"/>
  <c r="F191" i="35"/>
  <c r="H162" i="35"/>
  <c r="H191" i="35"/>
  <c r="CA93" i="1"/>
  <c r="CA98" i="1"/>
  <c r="F124" i="37"/>
  <c r="F125" i="37"/>
  <c r="F127" i="37"/>
  <c r="CA100" i="1"/>
  <c r="H27" i="9"/>
  <c r="BB79" i="1"/>
  <c r="AB79" i="1"/>
  <c r="F196" i="9"/>
  <c r="F198" i="9"/>
  <c r="BB84" i="1"/>
  <c r="AB84" i="1"/>
  <c r="F191" i="34"/>
  <c r="F196" i="34"/>
  <c r="F198" i="34"/>
  <c r="H49" i="39"/>
  <c r="F120" i="38"/>
  <c r="H42" i="9"/>
  <c r="BB94" i="1"/>
  <c r="AB94" i="1"/>
  <c r="H35" i="9"/>
  <c r="BB87" i="1"/>
  <c r="AB87" i="1"/>
  <c r="BB102" i="1"/>
  <c r="AB102" i="1"/>
  <c r="H92" i="9"/>
  <c r="H120" i="9"/>
  <c r="F120" i="9"/>
  <c r="F125" i="9"/>
  <c r="F127" i="9"/>
  <c r="BB76" i="1"/>
  <c r="AB76" i="1"/>
  <c r="H95" i="9"/>
  <c r="BB85" i="1"/>
  <c r="AB85" i="1"/>
  <c r="H104" i="9"/>
  <c r="H164" i="9"/>
  <c r="H191" i="9"/>
  <c r="BB74" i="1"/>
  <c r="AB74" i="1"/>
  <c r="H30" i="33"/>
  <c r="BB82" i="1"/>
  <c r="AB82" i="1"/>
  <c r="H96" i="33"/>
  <c r="H163" i="33"/>
  <c r="F191" i="33"/>
  <c r="H179" i="33"/>
  <c r="BB89" i="1"/>
  <c r="AB89" i="1"/>
  <c r="H91" i="35"/>
  <c r="F120" i="35"/>
  <c r="F125" i="35"/>
  <c r="F127" i="35"/>
  <c r="H96" i="36"/>
  <c r="F120" i="36"/>
  <c r="F125" i="36"/>
  <c r="F127" i="36"/>
  <c r="H35" i="37"/>
  <c r="CA87" i="1"/>
  <c r="H44" i="37"/>
  <c r="CA95" i="1"/>
  <c r="CA97" i="1"/>
  <c r="F54" i="39"/>
  <c r="F56" i="39"/>
  <c r="F196" i="39"/>
  <c r="F198" i="39"/>
  <c r="H107" i="38"/>
  <c r="F191" i="38"/>
  <c r="H120" i="34"/>
  <c r="H112" i="9"/>
  <c r="BB93" i="1"/>
  <c r="AB93" i="1"/>
  <c r="F125" i="33"/>
  <c r="F127" i="33"/>
  <c r="F196" i="33"/>
  <c r="F198" i="33"/>
  <c r="H92" i="34"/>
  <c r="F120" i="34"/>
  <c r="H162" i="36"/>
  <c r="H191" i="36"/>
  <c r="F191" i="36"/>
  <c r="H28" i="37"/>
  <c r="CA80" i="1"/>
  <c r="CA83" i="1"/>
  <c r="H31" i="37"/>
  <c r="CA84" i="1"/>
  <c r="H32" i="37"/>
  <c r="H34" i="37"/>
  <c r="CA86" i="1"/>
  <c r="CA99" i="1"/>
  <c r="CA74" i="1"/>
  <c r="F49" i="38"/>
  <c r="H37" i="38"/>
  <c r="CA89" i="1"/>
  <c r="H40" i="38"/>
  <c r="H49" i="38"/>
  <c r="CA92" i="1"/>
  <c r="F49" i="34"/>
  <c r="F54" i="34"/>
  <c r="F56" i="34"/>
  <c r="H191" i="34"/>
  <c r="H172" i="37"/>
  <c r="H34" i="38"/>
  <c r="H174" i="41"/>
  <c r="F191" i="41"/>
  <c r="F196" i="41"/>
  <c r="F198" i="41"/>
  <c r="H184" i="9"/>
  <c r="H27" i="33"/>
  <c r="H49" i="33"/>
  <c r="H29" i="33"/>
  <c r="H162" i="33"/>
  <c r="H164" i="33"/>
  <c r="H166" i="33"/>
  <c r="H168" i="33"/>
  <c r="H170" i="33"/>
  <c r="H172" i="33"/>
  <c r="H174" i="33"/>
  <c r="H176" i="33"/>
  <c r="H178" i="33"/>
  <c r="H180" i="33"/>
  <c r="H20" i="36"/>
  <c r="H49" i="36"/>
  <c r="H29" i="36"/>
  <c r="H100" i="36"/>
  <c r="H120" i="38"/>
  <c r="H191" i="39"/>
  <c r="H191" i="38"/>
  <c r="H171" i="9"/>
  <c r="H91" i="33"/>
  <c r="H99" i="33"/>
  <c r="H107" i="33"/>
  <c r="H179" i="36"/>
  <c r="H25" i="37"/>
  <c r="H101" i="35"/>
  <c r="H168" i="35"/>
  <c r="H27" i="36"/>
  <c r="H98" i="36"/>
  <c r="H20" i="37"/>
  <c r="H49" i="37"/>
  <c r="H163" i="37"/>
  <c r="H103" i="40"/>
  <c r="H120" i="40"/>
  <c r="H164" i="41"/>
  <c r="H191" i="41"/>
  <c r="H166" i="41"/>
  <c r="H168" i="41"/>
  <c r="H170" i="41"/>
  <c r="H172" i="41"/>
  <c r="H120" i="35"/>
  <c r="H120" i="33"/>
  <c r="H191" i="33"/>
  <c r="F125" i="34"/>
  <c r="F127" i="34"/>
  <c r="H49" i="41"/>
  <c r="H191" i="37"/>
  <c r="CA104" i="1"/>
  <c r="CA106" i="1"/>
  <c r="F196" i="36"/>
  <c r="F198" i="36"/>
  <c r="F53" i="9"/>
  <c r="BB77" i="1"/>
  <c r="AB77" i="1"/>
  <c r="BB78" i="1"/>
  <c r="AB78" i="1"/>
  <c r="H49" i="9"/>
  <c r="F49" i="9"/>
  <c r="F54" i="9"/>
  <c r="F56" i="9"/>
  <c r="BB104" i="1"/>
  <c r="BB106" i="1"/>
  <c r="G45" i="32"/>
  <c r="G121" i="40" s="1"/>
  <c r="H121" i="40" s="1"/>
  <c r="G192" i="41"/>
  <c r="H192" i="41" s="1"/>
  <c r="G39" i="32"/>
  <c r="G121" i="35" s="1"/>
  <c r="H121" i="35" s="1"/>
  <c r="G51" i="40"/>
  <c r="H51" i="40" s="1"/>
  <c r="G193" i="40"/>
  <c r="H193" i="40" s="1"/>
  <c r="G51" i="39"/>
  <c r="H51" i="39" s="1"/>
  <c r="G51" i="38"/>
  <c r="H51" i="38" s="1"/>
  <c r="P49" i="1"/>
  <c r="AA3" i="2" s="1"/>
  <c r="G50" i="40"/>
  <c r="H50" i="40" s="1"/>
  <c r="G50" i="37"/>
  <c r="H50" i="37" s="1"/>
  <c r="G50" i="36"/>
  <c r="H50" i="36" s="1"/>
  <c r="G121" i="33"/>
  <c r="H121" i="33" s="1"/>
  <c r="H124" i="33" s="1"/>
  <c r="H125" i="33" s="1"/>
  <c r="Y122" i="1" s="1"/>
  <c r="G121" i="36"/>
  <c r="H121" i="36" s="1"/>
  <c r="G192" i="35"/>
  <c r="H192" i="35" s="1"/>
  <c r="G121" i="34"/>
  <c r="H121" i="34" s="1"/>
  <c r="H124" i="34" s="1"/>
  <c r="H125" i="34" s="1"/>
  <c r="Y125" i="1" s="1"/>
  <c r="G51" i="34"/>
  <c r="H51" i="34" s="1"/>
  <c r="G122" i="33"/>
  <c r="H122" i="33"/>
  <c r="G51" i="35"/>
  <c r="H51" i="35" s="1"/>
  <c r="H122" i="9"/>
  <c r="G193" i="33"/>
  <c r="H193" i="33" s="1"/>
  <c r="G122" i="35"/>
  <c r="H122" i="35" s="1"/>
  <c r="H124" i="35" s="1"/>
  <c r="H125" i="35" s="1"/>
  <c r="Y128" i="1" s="1"/>
  <c r="G193" i="9"/>
  <c r="H193" i="9" s="1"/>
  <c r="G193" i="35"/>
  <c r="H193" i="35" s="1"/>
  <c r="H195" i="35" s="1"/>
  <c r="H196" i="35" s="1"/>
  <c r="Y129" i="1" s="1"/>
  <c r="G122" i="34"/>
  <c r="H122" i="34"/>
  <c r="G193" i="36"/>
  <c r="H193" i="36" s="1"/>
  <c r="G50" i="35"/>
  <c r="H50" i="35" s="1"/>
  <c r="H53" i="35" s="1"/>
  <c r="H54" i="35" s="1"/>
  <c r="Y127" i="1" s="1"/>
  <c r="G192" i="9"/>
  <c r="H192" i="9"/>
  <c r="G192" i="36"/>
  <c r="H192" i="36" s="1"/>
  <c r="G50" i="9"/>
  <c r="H50" i="9" s="1"/>
  <c r="G50" i="34" l="1"/>
  <c r="H50" i="34" s="1"/>
  <c r="H53" i="34" s="1"/>
  <c r="H54" i="34" s="1"/>
  <c r="Y124" i="1" s="1"/>
  <c r="G50" i="38"/>
  <c r="H50" i="38" s="1"/>
  <c r="G51" i="37"/>
  <c r="H51" i="37" s="1"/>
  <c r="G122" i="39"/>
  <c r="H122" i="39" s="1"/>
  <c r="G122" i="38"/>
  <c r="H122" i="38" s="1"/>
  <c r="H195" i="36"/>
  <c r="H196" i="36" s="1"/>
  <c r="Y132" i="1" s="1"/>
  <c r="G51" i="41"/>
  <c r="H51" i="41" s="1"/>
  <c r="H195" i="9"/>
  <c r="H196" i="9" s="1"/>
  <c r="Y120" i="1" s="1"/>
  <c r="H53" i="40"/>
  <c r="H54" i="40" s="1"/>
  <c r="Y161" i="1" s="1"/>
  <c r="H53" i="38"/>
  <c r="H54" i="38" s="1"/>
  <c r="Y155" i="1" s="1"/>
  <c r="H53" i="37"/>
  <c r="H54" i="37" s="1"/>
  <c r="Y152" i="1" s="1"/>
  <c r="G192" i="37"/>
  <c r="H192" i="37" s="1"/>
  <c r="G50" i="41"/>
  <c r="H50" i="41" s="1"/>
  <c r="G121" i="38"/>
  <c r="H121" i="38" s="1"/>
  <c r="H124" i="38" s="1"/>
  <c r="H125" i="38" s="1"/>
  <c r="Y156" i="1" s="1"/>
  <c r="G122" i="41"/>
  <c r="H122" i="41" s="1"/>
  <c r="G192" i="34"/>
  <c r="H192" i="34" s="1"/>
  <c r="G121" i="9"/>
  <c r="H121" i="9" s="1"/>
  <c r="H124" i="9" s="1"/>
  <c r="H125" i="9" s="1"/>
  <c r="Y119" i="1" s="1"/>
  <c r="G122" i="36"/>
  <c r="H122" i="36" s="1"/>
  <c r="H124" i="36" s="1"/>
  <c r="H125" i="36" s="1"/>
  <c r="Y131" i="1" s="1"/>
  <c r="G51" i="36"/>
  <c r="H51" i="36" s="1"/>
  <c r="H53" i="36" s="1"/>
  <c r="H54" i="36" s="1"/>
  <c r="Y130" i="1" s="1"/>
  <c r="G193" i="34"/>
  <c r="H193" i="34" s="1"/>
  <c r="G51" i="9"/>
  <c r="H51" i="9" s="1"/>
  <c r="H53" i="9" s="1"/>
  <c r="H54" i="9" s="1"/>
  <c r="Y118" i="1" s="1"/>
  <c r="G51" i="33"/>
  <c r="H51" i="33" s="1"/>
  <c r="G192" i="33"/>
  <c r="H192" i="33" s="1"/>
  <c r="H195" i="33" s="1"/>
  <c r="H196" i="33" s="1"/>
  <c r="Y123" i="1" s="1"/>
  <c r="G50" i="33"/>
  <c r="H50" i="33" s="1"/>
  <c r="G192" i="38"/>
  <c r="H192" i="38" s="1"/>
  <c r="G50" i="39"/>
  <c r="H50" i="39" s="1"/>
  <c r="H53" i="39" s="1"/>
  <c r="H54" i="39" s="1"/>
  <c r="Y158" i="1" s="1"/>
  <c r="G192" i="39"/>
  <c r="H192" i="39" s="1"/>
  <c r="H195" i="39" s="1"/>
  <c r="H196" i="39" s="1"/>
  <c r="Y160" i="1" s="1"/>
  <c r="G121" i="37"/>
  <c r="H121" i="37" s="1"/>
  <c r="G193" i="37"/>
  <c r="H193" i="37" s="1"/>
  <c r="G193" i="38"/>
  <c r="H193" i="38" s="1"/>
  <c r="G193" i="41"/>
  <c r="H193" i="41" s="1"/>
  <c r="H195" i="41" s="1"/>
  <c r="H196" i="41" s="1"/>
  <c r="Y166" i="1" s="1"/>
  <c r="G122" i="40"/>
  <c r="H122" i="40" s="1"/>
  <c r="H124" i="40" s="1"/>
  <c r="H125" i="40" s="1"/>
  <c r="Y162" i="1" s="1"/>
  <c r="G122" i="37"/>
  <c r="H122" i="37" s="1"/>
  <c r="G121" i="41"/>
  <c r="H121" i="41" s="1"/>
  <c r="G121" i="39"/>
  <c r="H121" i="39" s="1"/>
  <c r="H124" i="39" s="1"/>
  <c r="H125" i="39" s="1"/>
  <c r="Y159" i="1" s="1"/>
  <c r="G192" i="40"/>
  <c r="H192" i="40" s="1"/>
  <c r="H195" i="40" s="1"/>
  <c r="H196" i="40" s="1"/>
  <c r="Y163" i="1" s="1"/>
  <c r="H124" i="41" l="1"/>
  <c r="H125" i="41" s="1"/>
  <c r="Y165" i="1" s="1"/>
  <c r="H53" i="41"/>
  <c r="H54" i="41" s="1"/>
  <c r="Y164" i="1" s="1"/>
  <c r="H195" i="38"/>
  <c r="H196" i="38" s="1"/>
  <c r="Y157" i="1" s="1"/>
  <c r="H124" i="37"/>
  <c r="H125" i="37" s="1"/>
  <c r="Y153" i="1" s="1"/>
  <c r="H53" i="33"/>
  <c r="H54" i="33" s="1"/>
  <c r="Y121" i="1" s="1"/>
  <c r="AK133" i="1" s="1"/>
  <c r="Y133" i="1" s="1"/>
  <c r="H49" i="1" s="1"/>
  <c r="H195" i="34"/>
  <c r="H196" i="34" s="1"/>
  <c r="Y126" i="1" s="1"/>
  <c r="H195" i="37"/>
  <c r="H196" i="37" s="1"/>
  <c r="Y154" i="1" s="1"/>
  <c r="AK167" i="1" l="1"/>
  <c r="Y167" i="1" s="1"/>
  <c r="AE49" i="1"/>
  <c r="AD3" i="2" s="1"/>
  <c r="Z3" i="2"/>
</calcChain>
</file>

<file path=xl/comments1.xml><?xml version="1.0" encoding="utf-8"?>
<comments xmlns="http://schemas.openxmlformats.org/spreadsheetml/2006/main">
  <authors>
    <author>古川 賢吏</author>
  </authors>
  <commentList>
    <comment ref="D113" authorId="0" shapeId="0">
      <text>
        <r>
          <rPr>
            <b/>
            <sz val="9"/>
            <color indexed="10"/>
            <rFont val="ＭＳ Ｐゴシック"/>
            <family val="3"/>
            <charset val="128"/>
          </rPr>
          <t>基準年度</t>
        </r>
        <r>
          <rPr>
            <b/>
            <sz val="9"/>
            <color indexed="81"/>
            <rFont val="ＭＳ Ｐゴシック"/>
            <family val="3"/>
            <charset val="128"/>
          </rPr>
          <t>の排出量に関する様式です。</t>
        </r>
        <r>
          <rPr>
            <sz val="9"/>
            <color indexed="81"/>
            <rFont val="ＭＳ Ｐゴシック"/>
            <family val="3"/>
            <charset val="128"/>
          </rPr>
          <t xml:space="preserve">
シート；【基準年度】事業所 を入力すると反映されます。</t>
        </r>
      </text>
    </comment>
    <comment ref="D147" authorId="0" shapeId="0">
      <text>
        <r>
          <rPr>
            <b/>
            <sz val="9"/>
            <color indexed="10"/>
            <rFont val="ＭＳ Ｐゴシック"/>
            <family val="3"/>
            <charset val="128"/>
          </rPr>
          <t>計画開始の前年度</t>
        </r>
        <r>
          <rPr>
            <b/>
            <sz val="9"/>
            <color indexed="81"/>
            <rFont val="ＭＳ Ｐゴシック"/>
            <family val="3"/>
            <charset val="128"/>
          </rPr>
          <t xml:space="preserve">の排出量に関する様式です。
</t>
        </r>
        <r>
          <rPr>
            <sz val="9"/>
            <color indexed="81"/>
            <rFont val="ＭＳ Ｐゴシック"/>
            <family val="3"/>
            <charset val="128"/>
          </rPr>
          <t>シート；【前年度】事業所 を入力すると反映されます。基準年度を計画間始の前年度以外にしている場合、こちらの別表の提出も必要となります。</t>
        </r>
      </text>
    </comment>
  </commentList>
</comments>
</file>

<file path=xl/comments10.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12.xml><?xml version="1.0" encoding="utf-8"?>
<comments xmlns="http://schemas.openxmlformats.org/spreadsheetml/2006/main">
  <authors>
    <author>古川 賢吏</author>
    <author>kumamoto</author>
    <author>Windows XP Mode</author>
  </authors>
  <commentList>
    <comment ref="G27" authorId="0" shapeId="0">
      <text>
        <r>
          <rPr>
            <b/>
            <sz val="9"/>
            <color indexed="81"/>
            <rFont val="ＭＳ Ｐゴシック"/>
            <family val="3"/>
            <charset val="128"/>
          </rPr>
          <t>修正：0.0266→0.0263
（Ｈ28.7.20）</t>
        </r>
      </text>
    </comment>
    <comment ref="E29" authorId="1" shapeId="0">
      <text>
        <r>
          <rPr>
            <b/>
            <sz val="9"/>
            <color indexed="81"/>
            <rFont val="ＭＳ Ｐゴシック"/>
            <family val="3"/>
            <charset val="128"/>
          </rPr>
          <t>※別リスト（都市ガス 熱量換算係数）を更新する</t>
        </r>
      </text>
    </comment>
    <comment ref="G39" authorId="2" shapeId="0">
      <text>
        <r>
          <rPr>
            <b/>
            <sz val="9"/>
            <color indexed="81"/>
            <rFont val="ＭＳ Ｐゴシック"/>
            <family val="3"/>
            <charset val="128"/>
          </rPr>
          <t>※基準年度における九州電力の排出係数を自動設定。</t>
        </r>
      </text>
    </comment>
    <comment ref="G45" authorId="2" shapeId="0">
      <text>
        <r>
          <rPr>
            <b/>
            <sz val="9"/>
            <color indexed="81"/>
            <rFont val="ＭＳ Ｐゴシック"/>
            <family val="3"/>
            <charset val="128"/>
          </rPr>
          <t>※基準年度における九州電力の排出係数を自動設定。</t>
        </r>
      </text>
    </comment>
  </commentList>
</comments>
</file>

<file path=xl/comments13.xml><?xml version="1.0" encoding="utf-8"?>
<comments xmlns="http://schemas.openxmlformats.org/spreadsheetml/2006/main">
  <authors>
    <author>kumamoto</author>
  </authors>
  <commentList>
    <comment ref="W2" authorId="0" shapeId="0">
      <text>
        <r>
          <rPr>
            <b/>
            <sz val="9"/>
            <color indexed="81"/>
            <rFont val="ＭＳ Ｐゴシック"/>
            <family val="3"/>
            <charset val="128"/>
          </rPr>
          <t xml:space="preserve">要委任状：「１」と入力
委任状不要：「－」と入力
</t>
        </r>
      </text>
    </comment>
  </commentList>
</comments>
</file>

<file path=xl/comments2.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基準年度</t>
        </r>
        <r>
          <rPr>
            <b/>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計画基準年度における九州電力の係数です。
計画書に基準年度を入力すると表示されます。
（シート；１号事業＿計画、セル；J48）</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古川 賢吏</author>
    <author>Windows XP Mode</author>
  </authors>
  <commentList>
    <comment ref="D18"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89"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 ref="D160" authorId="0" shapeId="0">
      <text>
        <r>
          <rPr>
            <b/>
            <sz val="9"/>
            <color indexed="10"/>
            <rFont val="ＭＳ Ｐゴシック"/>
            <family val="3"/>
            <charset val="128"/>
          </rPr>
          <t xml:space="preserve">基準年度が計画開始の前年度以外の場合入力
</t>
        </r>
        <r>
          <rPr>
            <sz val="9"/>
            <color indexed="10"/>
            <rFont val="ＭＳ Ｐゴシック"/>
            <family val="3"/>
            <charset val="128"/>
          </rPr>
          <t>計画開始年度の前年度</t>
        </r>
        <r>
          <rPr>
            <sz val="9"/>
            <color indexed="81"/>
            <rFont val="ＭＳ Ｐゴシック"/>
            <family val="3"/>
            <charset val="128"/>
          </rPr>
          <t>のエネルギー使用量を入力ください。原油換算エネルギー使用量が1500kl未満である事業所については、まとめて記入してもかまいません。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計画開始の前年度における九州電力の係数です。
基準年度が計画開始年度の前年度と異なると表示されます。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0" shapeId="0">
      <text>
        <r>
          <rPr>
            <b/>
            <sz val="9"/>
            <color indexed="81"/>
            <rFont val="ＭＳ Ｐゴシック"/>
            <family val="3"/>
            <charset val="128"/>
          </rPr>
          <t>九州電力以外から購入している電気の排出係数を入力ください。
係数については、各電力会社へ確認ください。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<sst xmlns="http://schemas.openxmlformats.org/spreadsheetml/2006/main" count="3958" uniqueCount="522">
  <si>
    <t>原油換算係数　kl/GJ</t>
    <rPh sb="0" eb="2">
      <t>ゲンユ</t>
    </rPh>
    <rPh sb="2" eb="4">
      <t>カンサン</t>
    </rPh>
    <rPh sb="4" eb="6">
      <t>ケイスウ</t>
    </rPh>
    <phoneticPr fontId="2"/>
  </si>
  <si>
    <t>「エネルギーの使用に伴って発生する二酸化炭素の温室効果ガス算定排出量」欄には、次の(1)～(3)に掲げる量（他人への電気又は熱の供給に係るものを除く。）の合計量を記載してください。</t>
    <rPh sb="29" eb="31">
      <t>サンテイ</t>
    </rPh>
    <rPh sb="35" eb="36">
      <t>ラン</t>
    </rPh>
    <rPh sb="39" eb="40">
      <t>ツギ</t>
    </rPh>
    <rPh sb="49" eb="50">
      <t>カカ</t>
    </rPh>
    <rPh sb="52" eb="53">
      <t>リョウ</t>
    </rPh>
    <rPh sb="54" eb="56">
      <t>タニン</t>
    </rPh>
    <rPh sb="58" eb="60">
      <t>デンキ</t>
    </rPh>
    <rPh sb="60" eb="61">
      <t>マタ</t>
    </rPh>
    <rPh sb="62" eb="63">
      <t>ネツ</t>
    </rPh>
    <rPh sb="64" eb="66">
      <t>キョウキュウ</t>
    </rPh>
    <rPh sb="67" eb="68">
      <t>カカ</t>
    </rPh>
    <rPh sb="72" eb="73">
      <t>ノゾ</t>
    </rPh>
    <rPh sb="77" eb="80">
      <t>ゴウケイリョウ</t>
    </rPh>
    <rPh sb="81" eb="83">
      <t>キサイ</t>
    </rPh>
    <phoneticPr fontId="2"/>
  </si>
  <si>
    <t>日</t>
    <rPh sb="0" eb="1">
      <t>ニチ</t>
    </rPh>
    <phoneticPr fontId="2"/>
  </si>
  <si>
    <t>月</t>
    <rPh sb="0" eb="1">
      <t>ガツ</t>
    </rPh>
    <phoneticPr fontId="2"/>
  </si>
  <si>
    <t>年</t>
    <rPh sb="0" eb="1">
      <t>ネン</t>
    </rPh>
    <phoneticPr fontId="2"/>
  </si>
  <si>
    <t>連絡先</t>
    <rPh sb="0" eb="3">
      <t>レンラクサキ</t>
    </rPh>
    <phoneticPr fontId="2"/>
  </si>
  <si>
    <t>担当部署</t>
    <rPh sb="0" eb="2">
      <t>タントウ</t>
    </rPh>
    <rPh sb="2" eb="4">
      <t>ブショ</t>
    </rPh>
    <phoneticPr fontId="2"/>
  </si>
  <si>
    <t>担当部署名</t>
    <rPh sb="0" eb="2">
      <t>タントウ</t>
    </rPh>
    <rPh sb="2" eb="5">
      <t>ブショメイ</t>
    </rPh>
    <phoneticPr fontId="2"/>
  </si>
  <si>
    <t>電話番号等</t>
    <rPh sb="0" eb="2">
      <t>デンワ</t>
    </rPh>
    <rPh sb="2" eb="4">
      <t>バンゴウ</t>
    </rPh>
    <rPh sb="4" eb="5">
      <t>トウ</t>
    </rPh>
    <phoneticPr fontId="2"/>
  </si>
  <si>
    <t>電話番号</t>
    <rPh sb="0" eb="2">
      <t>デンワ</t>
    </rPh>
    <rPh sb="2" eb="4">
      <t>バンゴウ</t>
    </rPh>
    <phoneticPr fontId="2"/>
  </si>
  <si>
    <t>ＦＡＸ番号</t>
    <rPh sb="3" eb="5">
      <t>バンゴウ</t>
    </rPh>
    <phoneticPr fontId="2"/>
  </si>
  <si>
    <t>事業概要</t>
    <rPh sb="0" eb="4">
      <t>ジギョウガイヨウ</t>
    </rPh>
    <phoneticPr fontId="2"/>
  </si>
  <si>
    <t>新規</t>
    <rPh sb="0" eb="2">
      <t>シンキ</t>
    </rPh>
    <phoneticPr fontId="2"/>
  </si>
  <si>
    <t>変更</t>
    <rPh sb="0" eb="2">
      <t>ヘンコウ</t>
    </rPh>
    <phoneticPr fontId="2"/>
  </si>
  <si>
    <t>年度</t>
    <rPh sb="0" eb="2">
      <t>ネンド</t>
    </rPh>
    <phoneticPr fontId="2"/>
  </si>
  <si>
    <t>ｔ-CO2</t>
  </si>
  <si>
    <t>エネルギーの種類</t>
    <rPh sb="6" eb="8">
      <t>シュルイ</t>
    </rPh>
    <phoneticPr fontId="2"/>
  </si>
  <si>
    <t>単位</t>
    <rPh sb="0" eb="2">
      <t>タンイ</t>
    </rPh>
    <phoneticPr fontId="2"/>
  </si>
  <si>
    <t>燃料及び熱</t>
    <rPh sb="0" eb="2">
      <t>ネンリョウ</t>
    </rPh>
    <rPh sb="2" eb="3">
      <t>オヨ</t>
    </rPh>
    <rPh sb="4" eb="5">
      <t>ネツ</t>
    </rPh>
    <phoneticPr fontId="2"/>
  </si>
  <si>
    <t>電気</t>
    <rPh sb="0" eb="2">
      <t>デンキ</t>
    </rPh>
    <phoneticPr fontId="2"/>
  </si>
  <si>
    <t>数値</t>
    <rPh sb="0" eb="2">
      <t>スウチ</t>
    </rPh>
    <phoneticPr fontId="2"/>
  </si>
  <si>
    <t>使用量</t>
    <rPh sb="0" eb="3">
      <t>シヨウリョウ</t>
    </rPh>
    <phoneticPr fontId="2"/>
  </si>
  <si>
    <t>換算係数</t>
    <rPh sb="0" eb="2">
      <t>カンサン</t>
    </rPh>
    <rPh sb="2" eb="4">
      <t>ケイスウ</t>
    </rPh>
    <phoneticPr fontId="2"/>
  </si>
  <si>
    <t>コンデンセート（ＮＧＬ）</t>
  </si>
  <si>
    <t>ナフサ</t>
  </si>
  <si>
    <t>灯　油</t>
  </si>
  <si>
    <t>軽  油</t>
  </si>
  <si>
    <t>Ａ重油</t>
  </si>
  <si>
    <t>Ｂ・Ｃ重油</t>
  </si>
  <si>
    <t>石油アスファルト</t>
  </si>
  <si>
    <t>石油コークス</t>
  </si>
  <si>
    <t>液化石油ガス（ＬＰＧ）</t>
  </si>
  <si>
    <t>石油系炭化水素ガス</t>
  </si>
  <si>
    <t>液化天然ガス（ＬＮＧ）</t>
  </si>
  <si>
    <t>その他可燃性天然ガス</t>
  </si>
  <si>
    <t>石炭</t>
  </si>
  <si>
    <t>原料炭</t>
  </si>
  <si>
    <t>一般炭</t>
  </si>
  <si>
    <t>無煙炭</t>
  </si>
  <si>
    <t>石炭コークス</t>
  </si>
  <si>
    <t>コールタール</t>
  </si>
  <si>
    <t>コークス炉ガス</t>
  </si>
  <si>
    <t>高炉ガス</t>
  </si>
  <si>
    <t>転炉ガス</t>
  </si>
  <si>
    <t>その他の燃料等</t>
    <rPh sb="6" eb="7">
      <t>トウ</t>
    </rPh>
    <phoneticPr fontId="2"/>
  </si>
  <si>
    <t>産業用蒸気</t>
    <rPh sb="0" eb="2">
      <t>サンギョウ</t>
    </rPh>
    <rPh sb="2" eb="3">
      <t>ヨウ</t>
    </rPh>
    <phoneticPr fontId="2"/>
  </si>
  <si>
    <t>産業用以外の蒸気</t>
    <rPh sb="0" eb="2">
      <t>サンギョウ</t>
    </rPh>
    <rPh sb="2" eb="3">
      <t>ヨウ</t>
    </rPh>
    <rPh sb="3" eb="5">
      <t>イガイ</t>
    </rPh>
    <rPh sb="6" eb="8">
      <t>ジョウキ</t>
    </rPh>
    <phoneticPr fontId="2"/>
  </si>
  <si>
    <t>温水</t>
  </si>
  <si>
    <t>冷水</t>
  </si>
  <si>
    <t>揮発油(ガソリン)</t>
    <phoneticPr fontId="2"/>
  </si>
  <si>
    <t>昼間買電</t>
    <rPh sb="0" eb="2">
      <t>ヒルマ</t>
    </rPh>
    <rPh sb="2" eb="4">
      <t>バイデン</t>
    </rPh>
    <phoneticPr fontId="2"/>
  </si>
  <si>
    <t>夜間買電</t>
    <rPh sb="0" eb="2">
      <t>ヤカン</t>
    </rPh>
    <rPh sb="2" eb="4">
      <t>バイデン</t>
    </rPh>
    <phoneticPr fontId="2"/>
  </si>
  <si>
    <t>一般電気
事業者</t>
    <rPh sb="0" eb="2">
      <t>イッパン</t>
    </rPh>
    <rPh sb="2" eb="4">
      <t>デンキ</t>
    </rPh>
    <rPh sb="5" eb="8">
      <t>ジギョウシャ</t>
    </rPh>
    <phoneticPr fontId="2"/>
  </si>
  <si>
    <t>上記以外の買電</t>
    <rPh sb="0" eb="2">
      <t>ジョウキ</t>
    </rPh>
    <rPh sb="2" eb="4">
      <t>イガイ</t>
    </rPh>
    <rPh sb="5" eb="7">
      <t>バイデン</t>
    </rPh>
    <phoneticPr fontId="2"/>
  </si>
  <si>
    <t>自家発電</t>
    <rPh sb="0" eb="2">
      <t>ジカ</t>
    </rPh>
    <rPh sb="2" eb="4">
      <t>ハツデン</t>
    </rPh>
    <phoneticPr fontId="2"/>
  </si>
  <si>
    <t>千ｋＷｈ</t>
    <rPh sb="0" eb="1">
      <t>セン</t>
    </rPh>
    <phoneticPr fontId="2"/>
  </si>
  <si>
    <t>GJ/千kWh</t>
    <rPh sb="3" eb="4">
      <t>セン</t>
    </rPh>
    <phoneticPr fontId="2"/>
  </si>
  <si>
    <t>合計GJ</t>
    <rPh sb="0" eb="2">
      <t>ゴウケイ</t>
    </rPh>
    <phoneticPr fontId="2"/>
  </si>
  <si>
    <t>原油換算エネルギー使用量</t>
    <rPh sb="0" eb="2">
      <t>ゲンユ</t>
    </rPh>
    <rPh sb="2" eb="4">
      <t>カンサン</t>
    </rPh>
    <rPh sb="9" eb="12">
      <t>シヨウリョウ</t>
    </rPh>
    <phoneticPr fontId="2"/>
  </si>
  <si>
    <t>別表２</t>
    <rPh sb="0" eb="2">
      <t>ベッピョウ</t>
    </rPh>
    <phoneticPr fontId="2"/>
  </si>
  <si>
    <t>都市ガスの換算係数は、ガス供給事業者ごとの実際の数値を用いてください。</t>
    <rPh sb="0" eb="2">
      <t>トシ</t>
    </rPh>
    <rPh sb="5" eb="7">
      <t>カンサン</t>
    </rPh>
    <rPh sb="7" eb="9">
      <t>ケイスウ</t>
    </rPh>
    <rPh sb="13" eb="15">
      <t>キョウキュウ</t>
    </rPh>
    <rPh sb="15" eb="18">
      <t>ジギョウシャ</t>
    </rPh>
    <rPh sb="21" eb="23">
      <t>ジッサイ</t>
    </rPh>
    <rPh sb="24" eb="26">
      <t>スウチ</t>
    </rPh>
    <rPh sb="27" eb="28">
      <t>モチ</t>
    </rPh>
    <phoneticPr fontId="2"/>
  </si>
  <si>
    <t>県内登録の自動車数</t>
    <rPh sb="0" eb="2">
      <t>ケンナイ</t>
    </rPh>
    <rPh sb="2" eb="4">
      <t>トウロク</t>
    </rPh>
    <rPh sb="5" eb="8">
      <t>ジドウシャ</t>
    </rPh>
    <rPh sb="8" eb="9">
      <t>スウ</t>
    </rPh>
    <phoneticPr fontId="2"/>
  </si>
  <si>
    <t>台</t>
    <rPh sb="0" eb="1">
      <t>ダイ</t>
    </rPh>
    <phoneticPr fontId="2"/>
  </si>
  <si>
    <t>特定事業者以外の事業者</t>
    <rPh sb="0" eb="2">
      <t>トクテイ</t>
    </rPh>
    <rPh sb="2" eb="5">
      <t>ジギョウシャ</t>
    </rPh>
    <rPh sb="5" eb="7">
      <t>イガイ</t>
    </rPh>
    <rPh sb="8" eb="11">
      <t>ジギョウシャ</t>
    </rPh>
    <phoneticPr fontId="2"/>
  </si>
  <si>
    <t>計画期間</t>
    <rPh sb="0" eb="2">
      <t>ケイカク</t>
    </rPh>
    <rPh sb="2" eb="4">
      <t>キカン</t>
    </rPh>
    <phoneticPr fontId="2"/>
  </si>
  <si>
    <t>～</t>
    <phoneticPr fontId="2"/>
  </si>
  <si>
    <t>（</t>
    <phoneticPr fontId="2"/>
  </si>
  <si>
    <t>）</t>
    <phoneticPr fontId="2"/>
  </si>
  <si>
    <t>ｋｌ</t>
    <phoneticPr fontId="2"/>
  </si>
  <si>
    <t>ｔ</t>
    <phoneticPr fontId="2"/>
  </si>
  <si>
    <t>ＧＪ</t>
    <phoneticPr fontId="2"/>
  </si>
  <si>
    <t>その他</t>
    <phoneticPr fontId="2"/>
  </si>
  <si>
    <t>環境マネジメントシステム名称</t>
    <rPh sb="0" eb="2">
      <t>カンキョウ</t>
    </rPh>
    <rPh sb="12" eb="14">
      <t>メイショウ</t>
    </rPh>
    <phoneticPr fontId="2"/>
  </si>
  <si>
    <t>適用範囲</t>
    <rPh sb="0" eb="2">
      <t>テキヨウ</t>
    </rPh>
    <rPh sb="2" eb="4">
      <t>ハンイ</t>
    </rPh>
    <phoneticPr fontId="2"/>
  </si>
  <si>
    <t>取得
年月日</t>
    <rPh sb="0" eb="2">
      <t>シュトク</t>
    </rPh>
    <rPh sb="3" eb="6">
      <t>ネンガッピ</t>
    </rPh>
    <phoneticPr fontId="2"/>
  </si>
  <si>
    <r>
      <t>ｔ-CO</t>
    </r>
    <r>
      <rPr>
        <vertAlign val="subscript"/>
        <sz val="12"/>
        <rFont val="ＭＳ Ｐ明朝"/>
        <family val="1"/>
        <charset val="128"/>
      </rPr>
      <t>2</t>
    </r>
    <phoneticPr fontId="2"/>
  </si>
  <si>
    <r>
      <t>原単位
当たり
ｔ-CO</t>
    </r>
    <r>
      <rPr>
        <vertAlign val="subscript"/>
        <sz val="10"/>
        <rFont val="ＭＳ Ｐ明朝"/>
        <family val="1"/>
        <charset val="128"/>
      </rPr>
      <t>2</t>
    </r>
    <rPh sb="0" eb="1">
      <t>ゲン</t>
    </rPh>
    <rPh sb="1" eb="3">
      <t>タンイ</t>
    </rPh>
    <rPh sb="4" eb="5">
      <t>ア</t>
    </rPh>
    <phoneticPr fontId="2"/>
  </si>
  <si>
    <r>
      <t>千ｍ</t>
    </r>
    <r>
      <rPr>
        <vertAlign val="superscript"/>
        <sz val="12"/>
        <rFont val="ＭＳ Ｐ明朝"/>
        <family val="1"/>
        <charset val="128"/>
      </rPr>
      <t>３</t>
    </r>
    <rPh sb="0" eb="1">
      <t>セン</t>
    </rPh>
    <phoneticPr fontId="2"/>
  </si>
  <si>
    <r>
      <t>GJ/千m</t>
    </r>
    <r>
      <rPr>
        <vertAlign val="superscript"/>
        <sz val="12"/>
        <rFont val="ＭＳ Ｐ明朝"/>
        <family val="1"/>
        <charset val="128"/>
      </rPr>
      <t>3</t>
    </r>
    <rPh sb="3" eb="4">
      <t>セン</t>
    </rPh>
    <phoneticPr fontId="2"/>
  </si>
  <si>
    <r>
      <t>熱量GJ</t>
    </r>
    <r>
      <rPr>
        <sz val="11"/>
        <rFont val="ＭＳ Ｐ明朝"/>
        <family val="1"/>
        <charset val="128"/>
      </rPr>
      <t xml:space="preserve">
(使用量×換算係数)</t>
    </r>
    <rPh sb="0" eb="2">
      <t>ネツリョウ</t>
    </rPh>
    <rPh sb="6" eb="9">
      <t>シヨウリョウ</t>
    </rPh>
    <rPh sb="10" eb="12">
      <t>カンサン</t>
    </rPh>
    <rPh sb="12" eb="14">
      <t>ケイスウ</t>
    </rPh>
    <phoneticPr fontId="2"/>
  </si>
  <si>
    <t>事業所の名称</t>
    <rPh sb="0" eb="3">
      <t>ジギョウショ</t>
    </rPh>
    <rPh sb="4" eb="6">
      <t>メイショウ</t>
    </rPh>
    <phoneticPr fontId="2"/>
  </si>
  <si>
    <t>燃料の使用に伴って発生する二酸化炭素の排出量</t>
    <rPh sb="0" eb="2">
      <t>ネンリョウ</t>
    </rPh>
    <rPh sb="3" eb="5">
      <t>シヨウ</t>
    </rPh>
    <rPh sb="6" eb="7">
      <t>トモナ</t>
    </rPh>
    <rPh sb="9" eb="11">
      <t>ハッセイ</t>
    </rPh>
    <rPh sb="13" eb="16">
      <t>ニサンカ</t>
    </rPh>
    <rPh sb="16" eb="18">
      <t>タンソ</t>
    </rPh>
    <rPh sb="19" eb="22">
      <t>ハイシュツリョウ</t>
    </rPh>
    <phoneticPr fontId="2"/>
  </si>
  <si>
    <t>他人から供給された電気の使用に伴って発生する二酸化炭素の排出量</t>
    <rPh sb="0" eb="2">
      <t>タニン</t>
    </rPh>
    <rPh sb="4" eb="6">
      <t>キョウキュウ</t>
    </rPh>
    <rPh sb="9" eb="11">
      <t>デンキ</t>
    </rPh>
    <rPh sb="12" eb="14">
      <t>シヨウ</t>
    </rPh>
    <rPh sb="15" eb="16">
      <t>トモナ</t>
    </rPh>
    <rPh sb="18" eb="20">
      <t>ハッセイ</t>
    </rPh>
    <rPh sb="22" eb="25">
      <t>ニサンカ</t>
    </rPh>
    <rPh sb="25" eb="27">
      <t>タンソ</t>
    </rPh>
    <rPh sb="28" eb="31">
      <t>ハイシュツリョウ</t>
    </rPh>
    <phoneticPr fontId="2"/>
  </si>
  <si>
    <t>他人から供給された熱の使用に伴って発生する二酸化炭素の排出量</t>
    <rPh sb="0" eb="2">
      <t>タニン</t>
    </rPh>
    <rPh sb="4" eb="6">
      <t>キョウキュウ</t>
    </rPh>
    <rPh sb="9" eb="10">
      <t>ネツ</t>
    </rPh>
    <rPh sb="11" eb="13">
      <t>シヨウ</t>
    </rPh>
    <rPh sb="14" eb="15">
      <t>トモナ</t>
    </rPh>
    <rPh sb="17" eb="19">
      <t>ハッセイ</t>
    </rPh>
    <rPh sb="21" eb="24">
      <t>ニサンカ</t>
    </rPh>
    <rPh sb="24" eb="26">
      <t>タンソ</t>
    </rPh>
    <rPh sb="27" eb="30">
      <t>ハイシュツリョウ</t>
    </rPh>
    <phoneticPr fontId="2"/>
  </si>
  <si>
    <t>エネルギーの使用に伴って発生する二酸化炭素の温室効果ガス算定排出量</t>
    <rPh sb="6" eb="8">
      <t>シヨウ</t>
    </rPh>
    <rPh sb="9" eb="10">
      <t>トモナ</t>
    </rPh>
    <rPh sb="12" eb="14">
      <t>ハッセイ</t>
    </rPh>
    <rPh sb="16" eb="19">
      <t>ニサンカ</t>
    </rPh>
    <rPh sb="19" eb="21">
      <t>タンソ</t>
    </rPh>
    <rPh sb="22" eb="24">
      <t>オンシツ</t>
    </rPh>
    <rPh sb="24" eb="26">
      <t>コウカ</t>
    </rPh>
    <rPh sb="28" eb="30">
      <t>サンテイ</t>
    </rPh>
    <rPh sb="30" eb="33">
      <t>ハイシュツリョウ</t>
    </rPh>
    <phoneticPr fontId="2"/>
  </si>
  <si>
    <t>熊本県知事　様</t>
    <rPh sb="0" eb="5">
      <t>クマモトケンチジ</t>
    </rPh>
    <rPh sb="6" eb="7">
      <t>サマ</t>
    </rPh>
    <phoneticPr fontId="2"/>
  </si>
  <si>
    <t>※受　付　欄</t>
    <rPh sb="1" eb="2">
      <t>ウケ</t>
    </rPh>
    <rPh sb="3" eb="4">
      <t>ヅケ</t>
    </rPh>
    <rPh sb="5" eb="6">
      <t>ラン</t>
    </rPh>
    <phoneticPr fontId="2"/>
  </si>
  <si>
    <t>※摘　　　　　　　　　要</t>
    <rPh sb="1" eb="2">
      <t>テキ</t>
    </rPh>
    <rPh sb="11" eb="12">
      <t>ヨウ</t>
    </rPh>
    <phoneticPr fontId="2"/>
  </si>
  <si>
    <t>所　在　地</t>
    <rPh sb="0" eb="1">
      <t>トコロ</t>
    </rPh>
    <rPh sb="2" eb="3">
      <t>ザイ</t>
    </rPh>
    <rPh sb="4" eb="5">
      <t>チ</t>
    </rPh>
    <phoneticPr fontId="2"/>
  </si>
  <si>
    <t>備考</t>
    <rPh sb="0" eb="2">
      <t>ビコウ</t>
    </rPh>
    <phoneticPr fontId="2"/>
  </si>
  <si>
    <t>原単位の考え方</t>
    <rPh sb="4" eb="5">
      <t>カンガ</t>
    </rPh>
    <rPh sb="6" eb="7">
      <t>カタ</t>
    </rPh>
    <phoneticPr fontId="2"/>
  </si>
  <si>
    <t>提出者</t>
    <rPh sb="0" eb="3">
      <t>テイシュツシャ</t>
    </rPh>
    <phoneticPr fontId="2"/>
  </si>
  <si>
    <t>温室効果
ガス算定
排出量</t>
    <rPh sb="0" eb="2">
      <t>オンシツ</t>
    </rPh>
    <rPh sb="2" eb="4">
      <t>コウカ</t>
    </rPh>
    <rPh sb="7" eb="9">
      <t>サンテイ</t>
    </rPh>
    <rPh sb="10" eb="13">
      <t>ハイシュツリョウ</t>
    </rPh>
    <phoneticPr fontId="2"/>
  </si>
  <si>
    <t>計画期間の前年度のエネルギー使用量について、エネルギーの使用の合理化に関する法律施行規則第4条の方法により換算してください。</t>
    <rPh sb="0" eb="2">
      <t>ケイカク</t>
    </rPh>
    <rPh sb="2" eb="4">
      <t>キカン</t>
    </rPh>
    <rPh sb="5" eb="8">
      <t>ゼンネンド</t>
    </rPh>
    <rPh sb="14" eb="17">
      <t>シヨウリョウ</t>
    </rPh>
    <rPh sb="28" eb="30">
      <t>シヨウ</t>
    </rPh>
    <rPh sb="31" eb="34">
      <t>ゴウリカ</t>
    </rPh>
    <rPh sb="35" eb="36">
      <t>カン</t>
    </rPh>
    <rPh sb="38" eb="40">
      <t>ホウリツ</t>
    </rPh>
    <rPh sb="40" eb="42">
      <t>セコウ</t>
    </rPh>
    <rPh sb="42" eb="44">
      <t>キソク</t>
    </rPh>
    <rPh sb="44" eb="45">
      <t>ダイ</t>
    </rPh>
    <rPh sb="46" eb="47">
      <t>ジョウ</t>
    </rPh>
    <rPh sb="48" eb="50">
      <t>ホウホウ</t>
    </rPh>
    <rPh sb="53" eb="55">
      <t>カンサン</t>
    </rPh>
    <phoneticPr fontId="2"/>
  </si>
  <si>
    <t>エネルギー使用量（前年度）</t>
    <rPh sb="5" eb="8">
      <t>シヨウリョウ</t>
    </rPh>
    <rPh sb="9" eb="12">
      <t>ゼンネンド</t>
    </rPh>
    <phoneticPr fontId="2"/>
  </si>
  <si>
    <t>□のある欄には、該当する□内に「レ印」を記入してください。</t>
    <rPh sb="4" eb="5">
      <t>ラン</t>
    </rPh>
    <rPh sb="8" eb="10">
      <t>ガイトウ</t>
    </rPh>
    <rPh sb="13" eb="14">
      <t>ナイ</t>
    </rPh>
    <rPh sb="17" eb="18">
      <t>ジルシ</t>
    </rPh>
    <rPh sb="20" eb="22">
      <t>キニュウ</t>
    </rPh>
    <phoneticPr fontId="2"/>
  </si>
  <si>
    <t>基準年度の実績（A）</t>
    <rPh sb="0" eb="2">
      <t>キジュン</t>
    </rPh>
    <rPh sb="2" eb="4">
      <t>ネンド</t>
    </rPh>
    <rPh sb="5" eb="7">
      <t>ジッセキ</t>
    </rPh>
    <phoneticPr fontId="2"/>
  </si>
  <si>
    <t>前年度の実績</t>
    <rPh sb="0" eb="3">
      <t>ゼンネンド</t>
    </rPh>
    <rPh sb="4" eb="6">
      <t>ジッセキ</t>
    </rPh>
    <phoneticPr fontId="2"/>
  </si>
  <si>
    <t>基準年度の実績（C）</t>
    <rPh sb="0" eb="2">
      <t>キジュン</t>
    </rPh>
    <rPh sb="2" eb="4">
      <t>ネンド</t>
    </rPh>
    <rPh sb="5" eb="7">
      <t>ジッセキ</t>
    </rPh>
    <phoneticPr fontId="2"/>
  </si>
  <si>
    <t>原単位
温室効果
ガス算定
排出量</t>
    <rPh sb="0" eb="3">
      <t>ゲンタンイ</t>
    </rPh>
    <rPh sb="4" eb="6">
      <t>オンシツ</t>
    </rPh>
    <rPh sb="6" eb="8">
      <t>コウカ</t>
    </rPh>
    <rPh sb="11" eb="13">
      <t>サンテイ</t>
    </rPh>
    <rPh sb="14" eb="17">
      <t>ハイシュツリョウ</t>
    </rPh>
    <phoneticPr fontId="2"/>
  </si>
  <si>
    <t>特記事項</t>
    <rPh sb="0" eb="2">
      <t>トッキ</t>
    </rPh>
    <rPh sb="2" eb="4">
      <t>ジコウ</t>
    </rPh>
    <phoneticPr fontId="2"/>
  </si>
  <si>
    <t>１</t>
    <phoneticPr fontId="2"/>
  </si>
  <si>
    <t>２</t>
    <phoneticPr fontId="2"/>
  </si>
  <si>
    <t>３</t>
    <phoneticPr fontId="2"/>
  </si>
  <si>
    <t>担　当　者　名</t>
    <rPh sb="0" eb="1">
      <t>タン</t>
    </rPh>
    <rPh sb="2" eb="3">
      <t>トウ</t>
    </rPh>
    <rPh sb="4" eb="5">
      <t>シャ</t>
    </rPh>
    <rPh sb="6" eb="7">
      <t>メイ</t>
    </rPh>
    <phoneticPr fontId="2"/>
  </si>
  <si>
    <t>温室効果ガスの排
出の抑制を図るた
めの基本方針</t>
    <rPh sb="0" eb="2">
      <t>オンシツ</t>
    </rPh>
    <rPh sb="2" eb="4">
      <t>コウカ</t>
    </rPh>
    <rPh sb="7" eb="8">
      <t>ハイ</t>
    </rPh>
    <rPh sb="9" eb="10">
      <t>デ</t>
    </rPh>
    <rPh sb="11" eb="13">
      <t>ヨクセイ</t>
    </rPh>
    <rPh sb="14" eb="15">
      <t>ハカ</t>
    </rPh>
    <rPh sb="20" eb="22">
      <t>キホン</t>
    </rPh>
    <rPh sb="22" eb="24">
      <t>ホウシン</t>
    </rPh>
    <phoneticPr fontId="2"/>
  </si>
  <si>
    <t>温室効果ガスの排
出の抑制を図るた
めの推進体制</t>
    <rPh sb="0" eb="2">
      <t>オンシツ</t>
    </rPh>
    <rPh sb="2" eb="4">
      <t>コウカ</t>
    </rPh>
    <rPh sb="7" eb="8">
      <t>ハイ</t>
    </rPh>
    <rPh sb="9" eb="10">
      <t>デ</t>
    </rPh>
    <rPh sb="11" eb="13">
      <t>ヨクセイ</t>
    </rPh>
    <rPh sb="14" eb="15">
      <t>ハカ</t>
    </rPh>
    <rPh sb="20" eb="22">
      <t>スイシン</t>
    </rPh>
    <rPh sb="22" eb="24">
      <t>タイセイ</t>
    </rPh>
    <phoneticPr fontId="2"/>
  </si>
  <si>
    <t>温室効果ガスの排
出の抑制を図るた
め実施しようとす
る措置の内容</t>
    <rPh sb="0" eb="2">
      <t>オンシツ</t>
    </rPh>
    <rPh sb="2" eb="4">
      <t>コウカ</t>
    </rPh>
    <rPh sb="7" eb="8">
      <t>ハイ</t>
    </rPh>
    <rPh sb="9" eb="10">
      <t>デ</t>
    </rPh>
    <rPh sb="11" eb="13">
      <t>ヨクセイ</t>
    </rPh>
    <rPh sb="14" eb="15">
      <t>ハカ</t>
    </rPh>
    <rPh sb="19" eb="21">
      <t>ジッシ</t>
    </rPh>
    <rPh sb="28" eb="30">
      <t>ソチ</t>
    </rPh>
    <rPh sb="31" eb="33">
      <t>ナイヨウ</t>
    </rPh>
    <phoneticPr fontId="2"/>
  </si>
  <si>
    <t>事　　業　　者　　合　　計</t>
    <rPh sb="0" eb="1">
      <t>コト</t>
    </rPh>
    <rPh sb="3" eb="4">
      <t>ギョウ</t>
    </rPh>
    <rPh sb="6" eb="7">
      <t>シャ</t>
    </rPh>
    <rPh sb="9" eb="10">
      <t>ゴウ</t>
    </rPh>
    <rPh sb="12" eb="13">
      <t>ケイ</t>
    </rPh>
    <phoneticPr fontId="2"/>
  </si>
  <si>
    <t>該当する
事業者要件</t>
    <rPh sb="0" eb="2">
      <t>ガイトウ</t>
    </rPh>
    <rPh sb="5" eb="8">
      <t>ジギョウシャ</t>
    </rPh>
    <rPh sb="8" eb="10">
      <t>ヨウケン</t>
    </rPh>
    <phoneticPr fontId="2"/>
  </si>
  <si>
    <t>目標年度（B )</t>
    <rPh sb="0" eb="2">
      <t>モクヒョウ</t>
    </rPh>
    <rPh sb="2" eb="4">
      <t>ネンド</t>
    </rPh>
    <phoneticPr fontId="2"/>
  </si>
  <si>
    <t>目標年度（D )</t>
    <rPh sb="0" eb="2">
      <t>モクヒョウ</t>
    </rPh>
    <rPh sb="2" eb="4">
      <t>ネンド</t>
    </rPh>
    <phoneticPr fontId="2"/>
  </si>
  <si>
    <t>エネルギーの使用に伴って
発生する二酸化炭素の
温室効果ガス算定排出量</t>
    <rPh sb="24" eb="26">
      <t>オンシツ</t>
    </rPh>
    <rPh sb="26" eb="28">
      <t>コウカ</t>
    </rPh>
    <rPh sb="30" eb="32">
      <t>サンテイ</t>
    </rPh>
    <rPh sb="32" eb="35">
      <t>ハイシュツリョウ</t>
    </rPh>
    <phoneticPr fontId="2"/>
  </si>
  <si>
    <t>「原単位の考え方」欄には、温室効果ガス排出量の抑制に係る取組等が適正に反映されると考えられる指標（生産数量、延べ床面積等）や設定に係る考え方等を記入してください。</t>
    <rPh sb="1" eb="4">
      <t>ゲンタンイ</t>
    </rPh>
    <rPh sb="5" eb="6">
      <t>カンガ</t>
    </rPh>
    <rPh sb="7" eb="8">
      <t>カタ</t>
    </rPh>
    <rPh sb="9" eb="10">
      <t>ラン</t>
    </rPh>
    <rPh sb="13" eb="15">
      <t>オンシツ</t>
    </rPh>
    <rPh sb="15" eb="17">
      <t>コウカ</t>
    </rPh>
    <rPh sb="19" eb="22">
      <t>ハイシュツリョウ</t>
    </rPh>
    <rPh sb="23" eb="25">
      <t>ヨクセイ</t>
    </rPh>
    <rPh sb="26" eb="27">
      <t>カカ</t>
    </rPh>
    <rPh sb="28" eb="30">
      <t>トリクミ</t>
    </rPh>
    <rPh sb="30" eb="31">
      <t>トウ</t>
    </rPh>
    <rPh sb="32" eb="34">
      <t>テキセイ</t>
    </rPh>
    <rPh sb="35" eb="37">
      <t>ハンエイ</t>
    </rPh>
    <rPh sb="41" eb="42">
      <t>カンガ</t>
    </rPh>
    <rPh sb="46" eb="48">
      <t>シヒョウ</t>
    </rPh>
    <rPh sb="49" eb="51">
      <t>セイサン</t>
    </rPh>
    <rPh sb="51" eb="53">
      <t>スウリョウ</t>
    </rPh>
    <rPh sb="54" eb="55">
      <t>ノ</t>
    </rPh>
    <rPh sb="56" eb="57">
      <t>ユカ</t>
    </rPh>
    <rPh sb="57" eb="59">
      <t>メンセキ</t>
    </rPh>
    <rPh sb="59" eb="60">
      <t>トウ</t>
    </rPh>
    <rPh sb="62" eb="64">
      <t>セッテイ</t>
    </rPh>
    <rPh sb="65" eb="66">
      <t>カカ</t>
    </rPh>
    <rPh sb="67" eb="68">
      <t>カンガ</t>
    </rPh>
    <rPh sb="69" eb="70">
      <t>カタ</t>
    </rPh>
    <rPh sb="70" eb="71">
      <t>トウ</t>
    </rPh>
    <rPh sb="72" eb="74">
      <t>キニュウ</t>
    </rPh>
    <phoneticPr fontId="2"/>
  </si>
  <si>
    <t>熊本県地球温暖化の防止に関する条例施行規則第５条第２号該当特定事業者（自動車運送事業者）</t>
    <rPh sb="0" eb="17">
      <t>クマ</t>
    </rPh>
    <rPh sb="29" eb="31">
      <t>トクテイ</t>
    </rPh>
    <rPh sb="35" eb="38">
      <t>ジドウシャ</t>
    </rPh>
    <rPh sb="38" eb="40">
      <t>ウンソウ</t>
    </rPh>
    <rPh sb="40" eb="42">
      <t>ジギョウ</t>
    </rPh>
    <rPh sb="42" eb="43">
      <t>モノ</t>
    </rPh>
    <phoneticPr fontId="2"/>
  </si>
  <si>
    <t>事業活動温暖化対策計画に関する事項</t>
    <rPh sb="0" eb="2">
      <t>ジギョウ</t>
    </rPh>
    <rPh sb="2" eb="4">
      <t>カツドウ</t>
    </rPh>
    <rPh sb="4" eb="7">
      <t>オンダンカ</t>
    </rPh>
    <rPh sb="7" eb="9">
      <t>タイサク</t>
    </rPh>
    <rPh sb="9" eb="11">
      <t>ケイカク</t>
    </rPh>
    <rPh sb="12" eb="13">
      <t>カン</t>
    </rPh>
    <rPh sb="15" eb="17">
      <t>ジコウ</t>
    </rPh>
    <phoneticPr fontId="2"/>
  </si>
  <si>
    <t>温室効果ガス算定排出量の対象とする温室効果ガスは、エネルギーの使用に伴って発生する二酸化炭素とします。</t>
    <rPh sb="0" eb="2">
      <t>オンシツ</t>
    </rPh>
    <rPh sb="2" eb="4">
      <t>コウカ</t>
    </rPh>
    <rPh sb="6" eb="8">
      <t>サンテイ</t>
    </rPh>
    <rPh sb="8" eb="11">
      <t>ハイシュツリョウ</t>
    </rPh>
    <rPh sb="12" eb="14">
      <t>タイショウ</t>
    </rPh>
    <rPh sb="17" eb="19">
      <t>オンシツ</t>
    </rPh>
    <rPh sb="19" eb="21">
      <t>コウカ</t>
    </rPh>
    <phoneticPr fontId="2"/>
  </si>
  <si>
    <t>事業所の所在地</t>
    <rPh sb="0" eb="3">
      <t>ジギョウショ</t>
    </rPh>
    <rPh sb="4" eb="7">
      <t>ショザイチ</t>
    </rPh>
    <phoneticPr fontId="2"/>
  </si>
  <si>
    <t>（自動車運送事業者にあって
は、使用する自動車の
使用の本拠の位置）</t>
    <rPh sb="1" eb="4">
      <t>ジドウシャ</t>
    </rPh>
    <rPh sb="4" eb="6">
      <t>ウンソウ</t>
    </rPh>
    <rPh sb="6" eb="9">
      <t>ジギョウシャ</t>
    </rPh>
    <rPh sb="16" eb="18">
      <t>シヨウ</t>
    </rPh>
    <rPh sb="20" eb="23">
      <t>ジドウシャ</t>
    </rPh>
    <rPh sb="25" eb="27">
      <t>シヨウ</t>
    </rPh>
    <rPh sb="28" eb="30">
      <t>ホンキョ</t>
    </rPh>
    <rPh sb="31" eb="33">
      <t>イチ</t>
    </rPh>
    <phoneticPr fontId="2"/>
  </si>
  <si>
    <t>住所</t>
    <rPh sb="0" eb="2">
      <t>ジュウショ</t>
    </rPh>
    <phoneticPr fontId="2"/>
  </si>
  <si>
    <t>氏名</t>
    <rPh sb="0" eb="2">
      <t>シメイ</t>
    </rPh>
    <phoneticPr fontId="2"/>
  </si>
  <si>
    <t>※欄は、記入しないでください。</t>
    <rPh sb="1" eb="2">
      <t>ラン</t>
    </rPh>
    <rPh sb="4" eb="6">
      <t>キニュウ</t>
    </rPh>
    <phoneticPr fontId="2"/>
  </si>
  <si>
    <t>本表は、熊本県地球温暖化の防止に関する条例施行規則第５条第１号に該当する特定事業者（大規模エネルギー使用事業者）のみ記入してください。</t>
    <rPh sb="0" eb="1">
      <t>ホン</t>
    </rPh>
    <rPh sb="1" eb="2">
      <t>ヒョウ</t>
    </rPh>
    <rPh sb="21" eb="23">
      <t>セコウ</t>
    </rPh>
    <rPh sb="23" eb="25">
      <t>キソク</t>
    </rPh>
    <rPh sb="25" eb="26">
      <t>ダイ</t>
    </rPh>
    <rPh sb="27" eb="28">
      <t>ジョウ</t>
    </rPh>
    <rPh sb="28" eb="29">
      <t>ダイ</t>
    </rPh>
    <rPh sb="30" eb="31">
      <t>ゴウ</t>
    </rPh>
    <rPh sb="32" eb="34">
      <t>ガイトウ</t>
    </rPh>
    <rPh sb="36" eb="38">
      <t>トクテイ</t>
    </rPh>
    <rPh sb="38" eb="40">
      <t>ジギョウ</t>
    </rPh>
    <rPh sb="40" eb="41">
      <t>モノ</t>
    </rPh>
    <rPh sb="42" eb="45">
      <t>ダイキボ</t>
    </rPh>
    <rPh sb="50" eb="52">
      <t>シヨウ</t>
    </rPh>
    <rPh sb="52" eb="55">
      <t>ジギョウシャ</t>
    </rPh>
    <rPh sb="58" eb="60">
      <t>キニュウ</t>
    </rPh>
    <phoneticPr fontId="2"/>
  </si>
  <si>
    <t>原単位による目標を設定する場合は、「原単位温室効果ガス算定排出量」欄を記入してください。</t>
    <rPh sb="0" eb="3">
      <t>ゲンタンイ</t>
    </rPh>
    <rPh sb="6" eb="8">
      <t>モクヒョウ</t>
    </rPh>
    <rPh sb="9" eb="11">
      <t>セッテイ</t>
    </rPh>
    <rPh sb="13" eb="15">
      <t>バアイ</t>
    </rPh>
    <rPh sb="33" eb="34">
      <t>ラン</t>
    </rPh>
    <rPh sb="35" eb="37">
      <t>キニュウ</t>
    </rPh>
    <phoneticPr fontId="2"/>
  </si>
  <si>
    <t>前年度の原油換算ｴﾈﾙｷﾞｰ使用量</t>
    <rPh sb="0" eb="3">
      <t>ゼンネンド</t>
    </rPh>
    <rPh sb="4" eb="6">
      <t>ゲンユ</t>
    </rPh>
    <rPh sb="6" eb="8">
      <t>カンザン</t>
    </rPh>
    <rPh sb="14" eb="17">
      <t>シヨウリョウ</t>
    </rPh>
    <phoneticPr fontId="2"/>
  </si>
  <si>
    <t>原油換算エネルギー使用量が1500kl未満である事業所については、まとめて記入してもかまいません。</t>
    <rPh sb="0" eb="2">
      <t>ゲンユ</t>
    </rPh>
    <rPh sb="2" eb="4">
      <t>カンサン</t>
    </rPh>
    <rPh sb="9" eb="12">
      <t>シヨウリョウ</t>
    </rPh>
    <rPh sb="19" eb="21">
      <t>ミマン</t>
    </rPh>
    <rPh sb="24" eb="27">
      <t>ジギョウショ</t>
    </rPh>
    <rPh sb="37" eb="39">
      <t>キニュウ</t>
    </rPh>
    <phoneticPr fontId="2"/>
  </si>
  <si>
    <t>基準年度（基準年度を計画期間の前年度以外の年度とした者にあっては当該基準年度及び前年度）における事業所ごとのエネルギーの使用に伴って発生する二酸化炭素の温室効果ガス算定排出量を地球温暖化対策の推進に関する法律施行令第３条に規定する方法により算定してください。</t>
    <rPh sb="0" eb="2">
      <t>キジュン</t>
    </rPh>
    <rPh sb="2" eb="4">
      <t>ネンド</t>
    </rPh>
    <rPh sb="5" eb="9">
      <t>キジュンネンド</t>
    </rPh>
    <rPh sb="10" eb="14">
      <t>ケイカクキカン</t>
    </rPh>
    <rPh sb="15" eb="18">
      <t>ゼンネンド</t>
    </rPh>
    <rPh sb="18" eb="20">
      <t>イガイ</t>
    </rPh>
    <rPh sb="21" eb="23">
      <t>ネンド</t>
    </rPh>
    <rPh sb="26" eb="27">
      <t>シャ</t>
    </rPh>
    <rPh sb="32" eb="34">
      <t>トウガイ</t>
    </rPh>
    <rPh sb="34" eb="38">
      <t>キジュンネンド</t>
    </rPh>
    <rPh sb="38" eb="39">
      <t>オヨ</t>
    </rPh>
    <rPh sb="40" eb="43">
      <t>ゼンネンド</t>
    </rPh>
    <rPh sb="48" eb="51">
      <t>ジギョウショ</t>
    </rPh>
    <rPh sb="82" eb="84">
      <t>サンテイ</t>
    </rPh>
    <rPh sb="88" eb="90">
      <t>チキュウ</t>
    </rPh>
    <rPh sb="90" eb="93">
      <t>オンダンカ</t>
    </rPh>
    <rPh sb="93" eb="95">
      <t>タイサク</t>
    </rPh>
    <rPh sb="96" eb="98">
      <t>スイシン</t>
    </rPh>
    <rPh sb="99" eb="100">
      <t>カン</t>
    </rPh>
    <rPh sb="102" eb="104">
      <t>ホウリツ</t>
    </rPh>
    <rPh sb="107" eb="108">
      <t>ダイ</t>
    </rPh>
    <rPh sb="109" eb="110">
      <t>ジョウ</t>
    </rPh>
    <rPh sb="111" eb="113">
      <t>キテイ</t>
    </rPh>
    <rPh sb="115" eb="117">
      <t>ホウホウ</t>
    </rPh>
    <rPh sb="120" eb="122">
      <t>サンテイ</t>
    </rPh>
    <phoneticPr fontId="2"/>
  </si>
  <si>
    <t>ﾒｰﾙｱﾄﾞﾚｽ</t>
    <phoneticPr fontId="2"/>
  </si>
  <si>
    <t>(法人にあっては、主たる事務所の所在地)</t>
    <phoneticPr fontId="2"/>
  </si>
  <si>
    <t>（〒</t>
    <phoneticPr fontId="2"/>
  </si>
  <si>
    <t>）</t>
    <phoneticPr fontId="2"/>
  </si>
  <si>
    <t>kl</t>
    <phoneticPr fontId="2"/>
  </si>
  <si>
    <t>増減率</t>
    <phoneticPr fontId="2"/>
  </si>
  <si>
    <t>（</t>
    <phoneticPr fontId="2"/>
  </si>
  <si>
    <t>）</t>
    <phoneticPr fontId="2"/>
  </si>
  <si>
    <t>（（B-A）/A）</t>
    <phoneticPr fontId="2"/>
  </si>
  <si>
    <t>％</t>
    <phoneticPr fontId="2"/>
  </si>
  <si>
    <t>（（D-C）/C）</t>
    <phoneticPr fontId="2"/>
  </si>
  <si>
    <t>％</t>
    <phoneticPr fontId="2"/>
  </si>
  <si>
    <t>「基準年度」とは、原則、計画期間の前年度としますが、事業者が定める地球温暖化対策に係る計画において別に定める基準年度がある場合は当該年度を基準年度とすることができます。この場合、計画期間の前年度の実績を「前年度の実績」欄に記入してください。
「目標年度」とは、計画期間の最終年度をいいます。</t>
    <rPh sb="1" eb="3">
      <t>キジュン</t>
    </rPh>
    <rPh sb="3" eb="5">
      <t>ネンド</t>
    </rPh>
    <rPh sb="9" eb="11">
      <t>ゲンソク</t>
    </rPh>
    <rPh sb="12" eb="14">
      <t>ケイカク</t>
    </rPh>
    <rPh sb="14" eb="16">
      <t>キカン</t>
    </rPh>
    <rPh sb="17" eb="20">
      <t>ゼンネンド</t>
    </rPh>
    <rPh sb="26" eb="29">
      <t>ジギョウシャ</t>
    </rPh>
    <rPh sb="30" eb="31">
      <t>サダ</t>
    </rPh>
    <rPh sb="33" eb="35">
      <t>チキュウ</t>
    </rPh>
    <rPh sb="35" eb="38">
      <t>オンダンカ</t>
    </rPh>
    <rPh sb="38" eb="40">
      <t>タイサク</t>
    </rPh>
    <rPh sb="41" eb="42">
      <t>カカ</t>
    </rPh>
    <rPh sb="43" eb="45">
      <t>ケイカク</t>
    </rPh>
    <rPh sb="49" eb="50">
      <t>ベツ</t>
    </rPh>
    <rPh sb="51" eb="52">
      <t>サダ</t>
    </rPh>
    <rPh sb="54" eb="56">
      <t>キジュン</t>
    </rPh>
    <rPh sb="56" eb="58">
      <t>ネンド</t>
    </rPh>
    <rPh sb="61" eb="63">
      <t>バアイ</t>
    </rPh>
    <rPh sb="64" eb="66">
      <t>トウガイ</t>
    </rPh>
    <rPh sb="66" eb="68">
      <t>ネンド</t>
    </rPh>
    <rPh sb="69" eb="71">
      <t>キジュン</t>
    </rPh>
    <rPh sb="71" eb="73">
      <t>ネンド</t>
    </rPh>
    <rPh sb="86" eb="88">
      <t>バアイ</t>
    </rPh>
    <rPh sb="89" eb="91">
      <t>ケイカク</t>
    </rPh>
    <rPh sb="91" eb="93">
      <t>キカン</t>
    </rPh>
    <rPh sb="94" eb="97">
      <t>ゼンネンド</t>
    </rPh>
    <rPh sb="98" eb="100">
      <t>ジッセキ</t>
    </rPh>
    <rPh sb="102" eb="105">
      <t>ゼンネンド</t>
    </rPh>
    <rPh sb="106" eb="108">
      <t>ジッセキ</t>
    </rPh>
    <rPh sb="109" eb="110">
      <t>ラン</t>
    </rPh>
    <rPh sb="111" eb="113">
      <t>キニュウ</t>
    </rPh>
    <phoneticPr fontId="2"/>
  </si>
  <si>
    <t>４</t>
    <phoneticPr fontId="2"/>
  </si>
  <si>
    <t>５</t>
    <phoneticPr fontId="2"/>
  </si>
  <si>
    <t>６</t>
    <phoneticPr fontId="2"/>
  </si>
  <si>
    <t>原油(コンデンセートを除く。)</t>
    <rPh sb="11" eb="12">
      <t>ノゾ</t>
    </rPh>
    <phoneticPr fontId="2"/>
  </si>
  <si>
    <t>GJ/kl</t>
    <phoneticPr fontId="2"/>
  </si>
  <si>
    <t>ｔ</t>
    <phoneticPr fontId="2"/>
  </si>
  <si>
    <t>GJ/ｔ</t>
    <phoneticPr fontId="2"/>
  </si>
  <si>
    <t>石油
ガス</t>
    <phoneticPr fontId="2"/>
  </si>
  <si>
    <t>可燃性
天然
ガス</t>
    <phoneticPr fontId="2"/>
  </si>
  <si>
    <t>GJ/ｔ</t>
    <phoneticPr fontId="2"/>
  </si>
  <si>
    <t>都市ガス</t>
    <phoneticPr fontId="2"/>
  </si>
  <si>
    <t>（</t>
    <phoneticPr fontId="2"/>
  </si>
  <si>
    <t>）</t>
    <phoneticPr fontId="2"/>
  </si>
  <si>
    <t>GJ/GJ</t>
    <phoneticPr fontId="2"/>
  </si>
  <si>
    <t>２</t>
    <phoneticPr fontId="2"/>
  </si>
  <si>
    <t>３</t>
    <phoneticPr fontId="2"/>
  </si>
  <si>
    <t>No</t>
    <phoneticPr fontId="2"/>
  </si>
  <si>
    <t>（ｔ－ＣＯ２）</t>
    <phoneticPr fontId="2"/>
  </si>
  <si>
    <t>２</t>
    <phoneticPr fontId="2"/>
  </si>
  <si>
    <t>(1)</t>
    <phoneticPr fontId="2"/>
  </si>
  <si>
    <t>(2)</t>
    <phoneticPr fontId="2"/>
  </si>
  <si>
    <t>(3)</t>
    <phoneticPr fontId="2"/>
  </si>
  <si>
    <t>３</t>
    <phoneticPr fontId="2"/>
  </si>
  <si>
    <t>「特記事項」欄には、過去の温室効果ガス排出削減に係る実績や地球温暖化防止に寄与する技術又は商品の開発等の取組があれば、記入してください。</t>
    <rPh sb="1" eb="3">
      <t>トッキ</t>
    </rPh>
    <rPh sb="3" eb="5">
      <t>ジコウ</t>
    </rPh>
    <rPh sb="6" eb="7">
      <t>ラン</t>
    </rPh>
    <rPh sb="10" eb="12">
      <t>カコ</t>
    </rPh>
    <rPh sb="13" eb="15">
      <t>オンシツ</t>
    </rPh>
    <rPh sb="15" eb="17">
      <t>コウカ</t>
    </rPh>
    <rPh sb="19" eb="21">
      <t>ハイシュツ</t>
    </rPh>
    <rPh sb="21" eb="23">
      <t>サクゲン</t>
    </rPh>
    <rPh sb="24" eb="25">
      <t>カカ</t>
    </rPh>
    <rPh sb="26" eb="28">
      <t>ジッセキ</t>
    </rPh>
    <rPh sb="29" eb="31">
      <t>チキュウ</t>
    </rPh>
    <rPh sb="31" eb="34">
      <t>オンダンカ</t>
    </rPh>
    <rPh sb="34" eb="36">
      <t>ボウシ</t>
    </rPh>
    <rPh sb="37" eb="39">
      <t>キヨ</t>
    </rPh>
    <rPh sb="41" eb="43">
      <t>ギジュツ</t>
    </rPh>
    <rPh sb="43" eb="44">
      <t>マタ</t>
    </rPh>
    <rPh sb="45" eb="47">
      <t>ショウヒン</t>
    </rPh>
    <rPh sb="48" eb="50">
      <t>カイハツ</t>
    </rPh>
    <rPh sb="50" eb="51">
      <t>トウ</t>
    </rPh>
    <rPh sb="52" eb="54">
      <t>トリクミ</t>
    </rPh>
    <rPh sb="59" eb="61">
      <t>キニュウ</t>
    </rPh>
    <phoneticPr fontId="2"/>
  </si>
  <si>
    <t>温室効果ガスの排出の状況及び抑制の量に係る目標</t>
    <rPh sb="0" eb="2">
      <t>オンシツ</t>
    </rPh>
    <rPh sb="2" eb="4">
      <t>コウカ</t>
    </rPh>
    <rPh sb="7" eb="8">
      <t>ハイ</t>
    </rPh>
    <rPh sb="8" eb="9">
      <t>デ</t>
    </rPh>
    <rPh sb="10" eb="12">
      <t>ジョウキョウ</t>
    </rPh>
    <rPh sb="12" eb="13">
      <t>オヨ</t>
    </rPh>
    <rPh sb="14" eb="16">
      <t>ヨクセイ</t>
    </rPh>
    <rPh sb="17" eb="18">
      <t>リョウ</t>
    </rPh>
    <rPh sb="19" eb="20">
      <t>カカ</t>
    </rPh>
    <rPh sb="21" eb="23">
      <t>モクヒョウ</t>
    </rPh>
    <phoneticPr fontId="2"/>
  </si>
  <si>
    <t>「計画期間」は、提出する日の属する年度以降５か年度以内の期間を設定してください。</t>
    <rPh sb="1" eb="3">
      <t>ケイカク</t>
    </rPh>
    <rPh sb="3" eb="5">
      <t>キカン</t>
    </rPh>
    <rPh sb="8" eb="10">
      <t>テイシュツ</t>
    </rPh>
    <rPh sb="12" eb="13">
      <t>ヒ</t>
    </rPh>
    <rPh sb="14" eb="15">
      <t>ゾク</t>
    </rPh>
    <rPh sb="17" eb="19">
      <t>ネンド</t>
    </rPh>
    <rPh sb="19" eb="21">
      <t>イコウ</t>
    </rPh>
    <rPh sb="23" eb="24">
      <t>ネン</t>
    </rPh>
    <rPh sb="24" eb="25">
      <t>ド</t>
    </rPh>
    <rPh sb="25" eb="27">
      <t>イナイ</t>
    </rPh>
    <rPh sb="28" eb="30">
      <t>キカン</t>
    </rPh>
    <rPh sb="31" eb="33">
      <t>セッテイ</t>
    </rPh>
    <phoneticPr fontId="2"/>
  </si>
  <si>
    <t>事業活動温暖化対策（変更）計画書</t>
    <rPh sb="0" eb="2">
      <t>ジギョウ</t>
    </rPh>
    <rPh sb="2" eb="4">
      <t>カツドウ</t>
    </rPh>
    <rPh sb="4" eb="7">
      <t>オンダンカ</t>
    </rPh>
    <rPh sb="7" eb="9">
      <t>タイサク</t>
    </rPh>
    <rPh sb="10" eb="12">
      <t>ヘンコウ</t>
    </rPh>
    <rPh sb="13" eb="16">
      <t>ケイカクショ</t>
    </rPh>
    <phoneticPr fontId="2"/>
  </si>
  <si>
    <t>氏名(法人にあって
は、名称及び
代表者の氏名)</t>
    <phoneticPr fontId="2"/>
  </si>
  <si>
    <t>項の規定により、次のとおり提出します。</t>
    <rPh sb="0" eb="1">
      <t>コウ</t>
    </rPh>
    <rPh sb="2" eb="4">
      <t>キテイ</t>
    </rPh>
    <rPh sb="8" eb="9">
      <t>ツギ</t>
    </rPh>
    <rPh sb="13" eb="15">
      <t>テイシュツ</t>
    </rPh>
    <phoneticPr fontId="2"/>
  </si>
  <si>
    <t>条例</t>
    <rPh sb="0" eb="2">
      <t>ジョウレイ</t>
    </rPh>
    <phoneticPr fontId="2"/>
  </si>
  <si>
    <t>大分類</t>
    <rPh sb="0" eb="3">
      <t>ダイブンルイ</t>
    </rPh>
    <phoneticPr fontId="2"/>
  </si>
  <si>
    <t>法人名</t>
    <rPh sb="0" eb="3">
      <t>ホウジンメイ</t>
    </rPh>
    <phoneticPr fontId="2"/>
  </si>
  <si>
    <t>計画期間_始期</t>
    <rPh sb="0" eb="4">
      <t>ケイカクキカン</t>
    </rPh>
    <rPh sb="5" eb="7">
      <t>シキ</t>
    </rPh>
    <phoneticPr fontId="2"/>
  </si>
  <si>
    <t>計画期間_終期</t>
    <rPh sb="0" eb="4">
      <t>ケイカクキカン</t>
    </rPh>
    <rPh sb="5" eb="7">
      <t>シュウキ</t>
    </rPh>
    <phoneticPr fontId="2"/>
  </si>
  <si>
    <t>基準年度</t>
    <rPh sb="0" eb="4">
      <t>キジュンネンド</t>
    </rPh>
    <phoneticPr fontId="2"/>
  </si>
  <si>
    <t>要委任状</t>
    <rPh sb="0" eb="1">
      <t>ヨウ</t>
    </rPh>
    <rPh sb="1" eb="4">
      <t>イニンジョウ</t>
    </rPh>
    <phoneticPr fontId="2"/>
  </si>
  <si>
    <t>提出済み</t>
    <rPh sb="0" eb="2">
      <t>テイシュツ</t>
    </rPh>
    <rPh sb="2" eb="3">
      <t>ズ</t>
    </rPh>
    <phoneticPr fontId="2"/>
  </si>
  <si>
    <t>基準年排出量</t>
    <rPh sb="0" eb="3">
      <t>キジュンネン</t>
    </rPh>
    <rPh sb="3" eb="6">
      <t>ハイシュツリョウ</t>
    </rPh>
    <phoneticPr fontId="2"/>
  </si>
  <si>
    <t>前年度排出量</t>
    <rPh sb="0" eb="1">
      <t>ゼン</t>
    </rPh>
    <rPh sb="1" eb="3">
      <t>ネンド</t>
    </rPh>
    <rPh sb="3" eb="6">
      <t>ハイシュツリョウ</t>
    </rPh>
    <phoneticPr fontId="2"/>
  </si>
  <si>
    <t>目標年度</t>
    <rPh sb="0" eb="2">
      <t>モクヒョウ</t>
    </rPh>
    <rPh sb="2" eb="4">
      <t>ネンド</t>
    </rPh>
    <phoneticPr fontId="2"/>
  </si>
  <si>
    <t>目標年度排出量</t>
    <rPh sb="0" eb="2">
      <t>モクヒョウ</t>
    </rPh>
    <rPh sb="2" eb="4">
      <t>ネンド</t>
    </rPh>
    <rPh sb="4" eb="7">
      <t>ハイシュツリョウ</t>
    </rPh>
    <phoneticPr fontId="2"/>
  </si>
  <si>
    <t>増減率</t>
    <rPh sb="0" eb="3">
      <t>ゾウゲンリツ</t>
    </rPh>
    <phoneticPr fontId="2"/>
  </si>
  <si>
    <t>基準年原単位</t>
    <rPh sb="0" eb="3">
      <t>キジュンネン</t>
    </rPh>
    <rPh sb="3" eb="6">
      <t>ゲンタンイ</t>
    </rPh>
    <phoneticPr fontId="2"/>
  </si>
  <si>
    <t>原単位</t>
    <rPh sb="0" eb="3">
      <t>ゲンタンイ</t>
    </rPh>
    <phoneticPr fontId="2"/>
  </si>
  <si>
    <t>氏名（代表者名）</t>
    <rPh sb="0" eb="2">
      <t>シメイ</t>
    </rPh>
    <rPh sb="3" eb="6">
      <t>ダイヒョウシャ</t>
    </rPh>
    <rPh sb="6" eb="7">
      <t>メイ</t>
    </rPh>
    <phoneticPr fontId="2"/>
  </si>
  <si>
    <t>連絡先_郵便番号</t>
    <rPh sb="0" eb="3">
      <t>レンラクサキ</t>
    </rPh>
    <rPh sb="4" eb="6">
      <t>ユウビン</t>
    </rPh>
    <rPh sb="6" eb="8">
      <t>バンゴウ</t>
    </rPh>
    <phoneticPr fontId="2"/>
  </si>
  <si>
    <t>連絡先_住所</t>
    <rPh sb="0" eb="3">
      <t>レンラクサキ</t>
    </rPh>
    <rPh sb="4" eb="6">
      <t>ジュウショ</t>
    </rPh>
    <phoneticPr fontId="2"/>
  </si>
  <si>
    <t>連絡先_担当部署</t>
    <rPh sb="0" eb="3">
      <t>レンラクサキ</t>
    </rPh>
    <rPh sb="4" eb="6">
      <t>タントウ</t>
    </rPh>
    <rPh sb="6" eb="8">
      <t>ブショ</t>
    </rPh>
    <phoneticPr fontId="2"/>
  </si>
  <si>
    <t>連絡先_担当者</t>
    <rPh sb="0" eb="3">
      <t>レンラクサキ</t>
    </rPh>
    <rPh sb="4" eb="7">
      <t>タントウシャ</t>
    </rPh>
    <phoneticPr fontId="2"/>
  </si>
  <si>
    <t>連絡先_電話番号</t>
    <rPh sb="0" eb="3">
      <t>レンラクサキ</t>
    </rPh>
    <rPh sb="4" eb="8">
      <t>デンワバンゴウ</t>
    </rPh>
    <phoneticPr fontId="2"/>
  </si>
  <si>
    <t>連絡先_FAX番号</t>
    <rPh sb="0" eb="3">
      <t>レンラクサキ</t>
    </rPh>
    <rPh sb="7" eb="9">
      <t>バンゴウ</t>
    </rPh>
    <phoneticPr fontId="2"/>
  </si>
  <si>
    <t>連絡先_電子メール</t>
    <rPh sb="0" eb="3">
      <t>レンラクサキ</t>
    </rPh>
    <rPh sb="4" eb="6">
      <t>デンシ</t>
    </rPh>
    <phoneticPr fontId="2"/>
  </si>
  <si>
    <t>義務</t>
    <rPh sb="0" eb="2">
      <t>ギム</t>
    </rPh>
    <phoneticPr fontId="2"/>
  </si>
  <si>
    <t>任意</t>
    <rPh sb="0" eb="2">
      <t>ニンイ</t>
    </rPh>
    <phoneticPr fontId="2"/>
  </si>
  <si>
    <t>その他</t>
    <rPh sb="2" eb="3">
      <t>タ</t>
    </rPh>
    <phoneticPr fontId="2"/>
  </si>
  <si>
    <t>部門種別</t>
    <rPh sb="0" eb="2">
      <t>ブモン</t>
    </rPh>
    <rPh sb="2" eb="4">
      <t>シュベツ</t>
    </rPh>
    <phoneticPr fontId="2"/>
  </si>
  <si>
    <t>大分類</t>
    <rPh sb="0" eb="3">
      <t>ダイブンルイ</t>
    </rPh>
    <phoneticPr fontId="12"/>
  </si>
  <si>
    <t>中分類</t>
    <rPh sb="0" eb="3">
      <t>チュウブンルイ</t>
    </rPh>
    <phoneticPr fontId="12"/>
  </si>
  <si>
    <t>該当する事業者要件</t>
    <rPh sb="0" eb="2">
      <t>ガイトウ</t>
    </rPh>
    <rPh sb="4" eb="7">
      <t>ジギョウシャ</t>
    </rPh>
    <rPh sb="7" eb="9">
      <t>ヨウケン</t>
    </rPh>
    <phoneticPr fontId="2"/>
  </si>
  <si>
    <t>報告年度</t>
    <rPh sb="0" eb="2">
      <t>ホウコク</t>
    </rPh>
    <rPh sb="2" eb="4">
      <t>ネンド</t>
    </rPh>
    <phoneticPr fontId="2"/>
  </si>
  <si>
    <t>排出量実績</t>
    <rPh sb="0" eb="3">
      <t>ハイシュツリョウ</t>
    </rPh>
    <rPh sb="3" eb="5">
      <t>ジッセキ</t>
    </rPh>
    <phoneticPr fontId="2"/>
  </si>
  <si>
    <t>原単位実績</t>
    <rPh sb="0" eb="3">
      <t>ゲンタンイ</t>
    </rPh>
    <rPh sb="3" eb="5">
      <t>ジッセキ</t>
    </rPh>
    <phoneticPr fontId="2"/>
  </si>
  <si>
    <t>提出日</t>
    <rPh sb="0" eb="3">
      <t>テイシュツビ</t>
    </rPh>
    <phoneticPr fontId="2"/>
  </si>
  <si>
    <t>H22実施_運用改善</t>
    <rPh sb="3" eb="5">
      <t>ジッシ</t>
    </rPh>
    <rPh sb="6" eb="8">
      <t>ウンヨウ</t>
    </rPh>
    <rPh sb="8" eb="10">
      <t>カイゼン</t>
    </rPh>
    <phoneticPr fontId="2"/>
  </si>
  <si>
    <t>H22実施_設備投資（照明・LED）</t>
    <rPh sb="6" eb="8">
      <t>セツビ</t>
    </rPh>
    <rPh sb="8" eb="10">
      <t>トウシ</t>
    </rPh>
    <rPh sb="11" eb="13">
      <t>ショウメイ</t>
    </rPh>
    <phoneticPr fontId="2"/>
  </si>
  <si>
    <t>H22実施_設備投資（空調）</t>
    <rPh sb="6" eb="8">
      <t>セツビ</t>
    </rPh>
    <rPh sb="8" eb="10">
      <t>トウシ</t>
    </rPh>
    <rPh sb="11" eb="13">
      <t>クウチョウ</t>
    </rPh>
    <phoneticPr fontId="2"/>
  </si>
  <si>
    <t>H22実施_設備投資（太陽光）</t>
    <rPh sb="6" eb="8">
      <t>セツビ</t>
    </rPh>
    <rPh sb="8" eb="10">
      <t>トウシ</t>
    </rPh>
    <rPh sb="11" eb="14">
      <t>タイヨウコウ</t>
    </rPh>
    <phoneticPr fontId="2"/>
  </si>
  <si>
    <t>H22実施_設備投資（その他設備）</t>
    <rPh sb="6" eb="8">
      <t>セツビ</t>
    </rPh>
    <rPh sb="8" eb="10">
      <t>トウシ</t>
    </rPh>
    <rPh sb="13" eb="14">
      <t>タ</t>
    </rPh>
    <rPh sb="14" eb="16">
      <t>セツビ</t>
    </rPh>
    <phoneticPr fontId="2"/>
  </si>
  <si>
    <t>H22実施_自動車対策</t>
    <rPh sb="6" eb="9">
      <t>ジドウシャ</t>
    </rPh>
    <rPh sb="9" eb="11">
      <t>タイサク</t>
    </rPh>
    <phoneticPr fontId="2"/>
  </si>
  <si>
    <t>H22実施内容</t>
    <rPh sb="3" eb="5">
      <t>ジッシ</t>
    </rPh>
    <rPh sb="5" eb="7">
      <t>ナイヨウ</t>
    </rPh>
    <phoneticPr fontId="2"/>
  </si>
  <si>
    <t>受付番号next=63178</t>
  </si>
  <si>
    <t>PDF</t>
  </si>
  <si>
    <t>H23実施_運用改善</t>
    <rPh sb="3" eb="5">
      <t>ジッシ</t>
    </rPh>
    <rPh sb="6" eb="8">
      <t>ウンヨウ</t>
    </rPh>
    <rPh sb="8" eb="10">
      <t>カイゼン</t>
    </rPh>
    <phoneticPr fontId="2"/>
  </si>
  <si>
    <t>H23実施_設備投資（照明・LED）</t>
    <rPh sb="6" eb="8">
      <t>セツビ</t>
    </rPh>
    <rPh sb="8" eb="10">
      <t>トウシ</t>
    </rPh>
    <rPh sb="11" eb="13">
      <t>ショウメイ</t>
    </rPh>
    <phoneticPr fontId="2"/>
  </si>
  <si>
    <t>H23実施_設備投資（空調）</t>
    <rPh sb="6" eb="8">
      <t>セツビ</t>
    </rPh>
    <rPh sb="8" eb="10">
      <t>トウシ</t>
    </rPh>
    <rPh sb="11" eb="13">
      <t>クウチョウ</t>
    </rPh>
    <phoneticPr fontId="2"/>
  </si>
  <si>
    <t>H23実施_設備投資（太陽光）</t>
    <rPh sb="6" eb="8">
      <t>セツビ</t>
    </rPh>
    <rPh sb="8" eb="10">
      <t>トウシ</t>
    </rPh>
    <rPh sb="11" eb="14">
      <t>タイヨウコウ</t>
    </rPh>
    <phoneticPr fontId="2"/>
  </si>
  <si>
    <t>H23実施_設備投資（その他設備）</t>
    <rPh sb="6" eb="8">
      <t>セツビ</t>
    </rPh>
    <rPh sb="8" eb="10">
      <t>トウシ</t>
    </rPh>
    <rPh sb="13" eb="14">
      <t>タ</t>
    </rPh>
    <rPh sb="14" eb="16">
      <t>セツビ</t>
    </rPh>
    <phoneticPr fontId="2"/>
  </si>
  <si>
    <t>H23実施_自動車対策</t>
    <rPh sb="6" eb="9">
      <t>ジドウシャ</t>
    </rPh>
    <rPh sb="9" eb="11">
      <t>タイサク</t>
    </rPh>
    <phoneticPr fontId="2"/>
  </si>
  <si>
    <t>H23実施内容</t>
    <rPh sb="3" eb="5">
      <t>ジッシ</t>
    </rPh>
    <rPh sb="5" eb="7">
      <t>ナイヨウ</t>
    </rPh>
    <phoneticPr fontId="2"/>
  </si>
  <si>
    <t>増減率</t>
    <rPh sb="0" eb="2">
      <t>ゾウゲン</t>
    </rPh>
    <rPh sb="2" eb="3">
      <t>リツ</t>
    </rPh>
    <phoneticPr fontId="2"/>
  </si>
  <si>
    <t>提出日</t>
    <rPh sb="0" eb="2">
      <t>テイシュツ</t>
    </rPh>
    <rPh sb="2" eb="3">
      <t>ビ</t>
    </rPh>
    <phoneticPr fontId="2"/>
  </si>
  <si>
    <t>H24実施_運用改善</t>
    <rPh sb="3" eb="5">
      <t>ジッシ</t>
    </rPh>
    <rPh sb="6" eb="8">
      <t>ウンヨウ</t>
    </rPh>
    <rPh sb="8" eb="10">
      <t>カイゼン</t>
    </rPh>
    <phoneticPr fontId="2"/>
  </si>
  <si>
    <t>H24実施_設備投資（照明・LED）</t>
    <rPh sb="6" eb="8">
      <t>セツビ</t>
    </rPh>
    <rPh sb="8" eb="10">
      <t>トウシ</t>
    </rPh>
    <rPh sb="11" eb="13">
      <t>ショウメイ</t>
    </rPh>
    <phoneticPr fontId="2"/>
  </si>
  <si>
    <t>H24実施_設備投資（空調）</t>
    <rPh sb="6" eb="8">
      <t>セツビ</t>
    </rPh>
    <rPh sb="8" eb="10">
      <t>トウシ</t>
    </rPh>
    <rPh sb="11" eb="13">
      <t>クウチョウ</t>
    </rPh>
    <phoneticPr fontId="2"/>
  </si>
  <si>
    <t>H24実施_設備投資（太陽光）</t>
    <rPh sb="6" eb="8">
      <t>セツビ</t>
    </rPh>
    <rPh sb="8" eb="10">
      <t>トウシ</t>
    </rPh>
    <rPh sb="11" eb="14">
      <t>タイヨウコウ</t>
    </rPh>
    <phoneticPr fontId="2"/>
  </si>
  <si>
    <t>H24実施_設備投資（その他設備）</t>
    <rPh sb="6" eb="8">
      <t>セツビ</t>
    </rPh>
    <rPh sb="8" eb="10">
      <t>トウシ</t>
    </rPh>
    <rPh sb="13" eb="14">
      <t>タ</t>
    </rPh>
    <rPh sb="14" eb="16">
      <t>セツビ</t>
    </rPh>
    <phoneticPr fontId="2"/>
  </si>
  <si>
    <t>H24実施_自動車対策</t>
    <rPh sb="6" eb="9">
      <t>ジドウシャ</t>
    </rPh>
    <rPh sb="9" eb="11">
      <t>タイサク</t>
    </rPh>
    <phoneticPr fontId="2"/>
  </si>
  <si>
    <t>H24実施内容</t>
    <rPh sb="3" eb="5">
      <t>ジッシ</t>
    </rPh>
    <rPh sb="5" eb="7">
      <t>ナイヨウ</t>
    </rPh>
    <phoneticPr fontId="2"/>
  </si>
  <si>
    <t>H25実施_運用改善</t>
    <rPh sb="3" eb="5">
      <t>ジッシ</t>
    </rPh>
    <rPh sb="6" eb="8">
      <t>ウンヨウ</t>
    </rPh>
    <rPh sb="8" eb="10">
      <t>カイゼン</t>
    </rPh>
    <phoneticPr fontId="2"/>
  </si>
  <si>
    <t>H25実施_設備投資（照明・LED）</t>
    <rPh sb="6" eb="8">
      <t>セツビ</t>
    </rPh>
    <rPh sb="8" eb="10">
      <t>トウシ</t>
    </rPh>
    <rPh sb="11" eb="13">
      <t>ショウメイ</t>
    </rPh>
    <phoneticPr fontId="2"/>
  </si>
  <si>
    <t>H25実施_設備投資（空調）</t>
    <rPh sb="6" eb="8">
      <t>セツビ</t>
    </rPh>
    <rPh sb="8" eb="10">
      <t>トウシ</t>
    </rPh>
    <rPh sb="11" eb="13">
      <t>クウチョウ</t>
    </rPh>
    <phoneticPr fontId="2"/>
  </si>
  <si>
    <t>H25実施_設備投資（太陽光）</t>
    <rPh sb="6" eb="8">
      <t>セツビ</t>
    </rPh>
    <rPh sb="8" eb="10">
      <t>トウシ</t>
    </rPh>
    <rPh sb="11" eb="14">
      <t>タイヨウコウ</t>
    </rPh>
    <phoneticPr fontId="2"/>
  </si>
  <si>
    <t>H25実施_設備投資（その他設備）</t>
    <rPh sb="6" eb="8">
      <t>セツビ</t>
    </rPh>
    <rPh sb="8" eb="10">
      <t>トウシ</t>
    </rPh>
    <rPh sb="13" eb="14">
      <t>タ</t>
    </rPh>
    <rPh sb="14" eb="16">
      <t>セツビ</t>
    </rPh>
    <phoneticPr fontId="2"/>
  </si>
  <si>
    <t>H25実施_自動車対策</t>
    <rPh sb="6" eb="9">
      <t>ジドウシャ</t>
    </rPh>
    <rPh sb="9" eb="11">
      <t>タイサク</t>
    </rPh>
    <phoneticPr fontId="2"/>
  </si>
  <si>
    <t>H25実施内容</t>
    <rPh sb="3" eb="5">
      <t>ジッシ</t>
    </rPh>
    <rPh sb="5" eb="7">
      <t>ナイヨウ</t>
    </rPh>
    <phoneticPr fontId="2"/>
  </si>
  <si>
    <t>PDF</t>
    <phoneticPr fontId="2"/>
  </si>
  <si>
    <t>農業_林業</t>
    <rPh sb="0" eb="2">
      <t>ノウギョウ</t>
    </rPh>
    <rPh sb="3" eb="5">
      <t>リンギョウ</t>
    </rPh>
    <phoneticPr fontId="2"/>
  </si>
  <si>
    <t>農業</t>
    <rPh sb="0" eb="2">
      <t>ノウギョウ</t>
    </rPh>
    <phoneticPr fontId="2"/>
  </si>
  <si>
    <t>林業</t>
    <rPh sb="0" eb="2">
      <t>リンギョウ</t>
    </rPh>
    <phoneticPr fontId="2"/>
  </si>
  <si>
    <t>漁業</t>
    <rPh sb="0" eb="2">
      <t>ギョギョウ</t>
    </rPh>
    <phoneticPr fontId="2"/>
  </si>
  <si>
    <t>水産養殖業</t>
    <rPh sb="0" eb="2">
      <t>スイサン</t>
    </rPh>
    <rPh sb="2" eb="4">
      <t>ヨウショク</t>
    </rPh>
    <rPh sb="4" eb="5">
      <t>ギョウ</t>
    </rPh>
    <phoneticPr fontId="2"/>
  </si>
  <si>
    <t>鉱業_採石業_砂利採取業</t>
    <rPh sb="0" eb="2">
      <t>コウギョウ</t>
    </rPh>
    <rPh sb="3" eb="5">
      <t>サイセキ</t>
    </rPh>
    <rPh sb="5" eb="6">
      <t>ギョウ</t>
    </rPh>
    <rPh sb="7" eb="9">
      <t>ジャリ</t>
    </rPh>
    <rPh sb="9" eb="12">
      <t>サイシュギョウ</t>
    </rPh>
    <phoneticPr fontId="2"/>
  </si>
  <si>
    <t>鉱業，採石業，砂利採取業</t>
    <phoneticPr fontId="2"/>
  </si>
  <si>
    <t>建設業</t>
    <rPh sb="0" eb="2">
      <t>ケンセツ</t>
    </rPh>
    <rPh sb="2" eb="3">
      <t>ギョウ</t>
    </rPh>
    <phoneticPr fontId="2"/>
  </si>
  <si>
    <t>総合工事業</t>
    <phoneticPr fontId="2"/>
  </si>
  <si>
    <t xml:space="preserve">職別工事業(設備工事業を除く) </t>
    <phoneticPr fontId="2"/>
  </si>
  <si>
    <t>設備工事業</t>
    <phoneticPr fontId="2"/>
  </si>
  <si>
    <t>製造業</t>
    <rPh sb="0" eb="3">
      <t>セイゾウギョウ</t>
    </rPh>
    <phoneticPr fontId="2"/>
  </si>
  <si>
    <t>食料品製造業</t>
    <phoneticPr fontId="2"/>
  </si>
  <si>
    <t>飲料・たばこ・飼料製造業</t>
    <phoneticPr fontId="2"/>
  </si>
  <si>
    <t>繊維工業</t>
    <phoneticPr fontId="2"/>
  </si>
  <si>
    <t>木材・木製品製造業</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</si>
  <si>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</si>
  <si>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</si>
  <si>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</si>
  <si>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</si>
  <si>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</si>
  <si>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</si>
  <si>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</si>
  <si>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</si>
  <si>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</si>
  <si>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</si>
  <si>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</si>
  <si>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</si>
  <si>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</si>
  <si>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</si>
  <si>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</si>
  <si>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</si>
  <si>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</si>
  <si>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</si>
  <si>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</si>
  <si>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</si>
  <si>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電気・ガス・熱供給・水道業</t>
    <rPh sb="0" eb="2">
      <t>デンキ</t>
    </rPh>
    <rPh sb="6" eb="7">
      <t>ネツ</t>
    </rPh>
    <rPh sb="7" eb="9">
      <t>キョウキュウ</t>
    </rPh>
    <rPh sb="10" eb="13">
      <t>スイドウギョウ</t>
    </rPh>
    <phoneticPr fontId="2"/>
  </si>
  <si>
    <t>電気業</t>
    <phoneticPr fontId="2"/>
  </si>
  <si>
    <t>ガス業</t>
    <phoneticPr fontId="2"/>
  </si>
  <si>
    <t>熱供給業</t>
    <phoneticPr fontId="2"/>
  </si>
  <si>
    <t>水道業</t>
    <phoneticPr fontId="2"/>
  </si>
  <si>
    <t>情報通信業</t>
    <rPh sb="0" eb="2">
      <t>ジョウホウ</t>
    </rPh>
    <rPh sb="2" eb="5">
      <t>ツウシンギョウ</t>
    </rPh>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</si>
  <si>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</si>
  <si>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</si>
  <si>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</si>
  <si>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</si>
  <si>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</si>
  <si>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運輸業_郵便業</t>
    <rPh sb="0" eb="3">
      <t>ウンユギョウ</t>
    </rPh>
    <rPh sb="4" eb="6">
      <t>ユウビン</t>
    </rPh>
    <rPh sb="6" eb="7">
      <t>ギョウ</t>
    </rPh>
    <phoneticPr fontId="2"/>
  </si>
  <si>
    <t>鉄道業</t>
    <phoneticPr fontId="2"/>
  </si>
  <si>
    <t>道路旅客運送業</t>
    <phoneticPr fontId="2"/>
  </si>
  <si>
    <t>道路貨物運送業</t>
    <phoneticPr fontId="2"/>
  </si>
  <si>
    <t>水運業</t>
    <phoneticPr fontId="2"/>
  </si>
  <si>
    <t>航空運輸業</t>
    <phoneticPr fontId="2"/>
  </si>
  <si>
    <t>各種商品小売業</t>
    <phoneticPr fontId="2"/>
  </si>
  <si>
    <t>倉庫業</t>
    <phoneticPr fontId="2"/>
  </si>
  <si>
    <t>運輸に附帯するサービス業</t>
    <phoneticPr fontId="2"/>
  </si>
  <si>
    <t>郵便業（信書便事業を含む）</t>
    <phoneticPr fontId="2"/>
  </si>
  <si>
    <t>卸売業_小売業</t>
    <rPh sb="0" eb="3">
      <t>オロシウリギョウ</t>
    </rPh>
    <rPh sb="4" eb="7">
      <t>コウリギョウ</t>
    </rPh>
    <phoneticPr fontId="2"/>
  </si>
  <si>
    <t>各種商品卸売業</t>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</si>
  <si>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</si>
  <si>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</si>
  <si>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</si>
  <si>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</si>
  <si>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</si>
  <si>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</si>
  <si>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</si>
  <si>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</si>
  <si>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</si>
  <si>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</si>
  <si>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金融業_保険業</t>
    <rPh sb="0" eb="3">
      <t>キンユウギョウ</t>
    </rPh>
    <rPh sb="4" eb="7">
      <t>ホケンギョウ</t>
    </rPh>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</si>
  <si>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</si>
  <si>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</si>
  <si>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</si>
  <si>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</si>
  <si>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</si>
  <si>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t>
    <phoneticPr fontId="2"/>
  </si>
  <si>
    <t>不動産業_物品賃貸業</t>
    <rPh sb="0" eb="3">
      <t>フドウサン</t>
    </rPh>
    <rPh sb="3" eb="4">
      <t>ギョウ</t>
    </rPh>
    <rPh sb="5" eb="7">
      <t>ブッピン</t>
    </rPh>
    <rPh sb="7" eb="10">
      <t>チンタイギョウ</t>
    </rPh>
    <phoneticPr fontId="2"/>
  </si>
  <si>
    <t>不動産取引業</t>
    <phoneticPr fontId="2"/>
  </si>
  <si>
    <t>不動産賃貸業・管理業</t>
    <phoneticPr fontId="2"/>
  </si>
  <si>
    <t>物品賃貸業</t>
    <phoneticPr fontId="2"/>
  </si>
  <si>
    <t>学術研究_専門・技術サービス業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</si>
  <si>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</si>
  <si>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t>
    <phoneticPr fontId="2"/>
  </si>
  <si>
    <t>広告業</t>
    <phoneticPr fontId="2"/>
  </si>
  <si>
    <t>技術サービス業</t>
    <phoneticPr fontId="2"/>
  </si>
  <si>
    <t>宿泊業_飲食サービス業</t>
    <rPh sb="0" eb="2">
      <t>シュクハク</t>
    </rPh>
    <rPh sb="2" eb="3">
      <t>ギョウ</t>
    </rPh>
    <rPh sb="4" eb="6">
      <t>インショク</t>
    </rPh>
    <rPh sb="10" eb="11">
      <t>ギョウ</t>
    </rPh>
    <phoneticPr fontId="2"/>
  </si>
  <si>
    <t>宿泊業</t>
    <phoneticPr fontId="2"/>
  </si>
  <si>
    <t>飲食店</t>
    <phoneticPr fontId="2"/>
  </si>
  <si>
    <t>持ち帰り・配達飲食サービス業</t>
    <phoneticPr fontId="2"/>
  </si>
  <si>
    <t>生活関連サービス業_娯楽業</t>
    <rPh sb="0" eb="2">
      <t>セイカツ</t>
    </rPh>
    <rPh sb="2" eb="4">
      <t>カンレン</t>
    </rPh>
    <rPh sb="8" eb="9">
      <t>ギョウ</t>
    </rPh>
    <rPh sb="10" eb="13">
      <t>ゴラクギョウ</t>
    </rPh>
    <phoneticPr fontId="2"/>
  </si>
  <si>
    <t>洗濯・理容・美容・浴場業</t>
    <phoneticPr fontId="2"/>
  </si>
  <si>
    <t>その他の生活関連サービス業</t>
    <phoneticPr fontId="2"/>
  </si>
  <si>
    <t>娯楽業</t>
    <phoneticPr fontId="2"/>
  </si>
  <si>
    <t>教育_学習支援業</t>
    <rPh sb="0" eb="2">
      <t>キョウイク</t>
    </rPh>
    <rPh sb="3" eb="5">
      <t>ガクシュウ</t>
    </rPh>
    <rPh sb="5" eb="7">
      <t>シエン</t>
    </rPh>
    <rPh sb="7" eb="8">
      <t>ギョウ</t>
    </rPh>
    <phoneticPr fontId="2"/>
  </si>
  <si>
    <t>学校教育</t>
    <phoneticPr fontId="2"/>
  </si>
  <si>
    <t>その他の教育，学習支援業</t>
    <phoneticPr fontId="2"/>
  </si>
  <si>
    <t>医療_福祉</t>
    <rPh sb="0" eb="2">
      <t>イリョウ</t>
    </rPh>
    <rPh sb="3" eb="5">
      <t>フクシ</t>
    </rPh>
    <phoneticPr fontId="2"/>
  </si>
  <si>
    <t>医療業</t>
    <phoneticPr fontId="2"/>
  </si>
  <si>
    <t>保健衛生</t>
    <phoneticPr fontId="2"/>
  </si>
  <si>
    <t>社会保険・社会福祉・介護事業</t>
    <phoneticPr fontId="2"/>
  </si>
  <si>
    <t>複合サービス業</t>
    <rPh sb="0" eb="2">
      <t>フクゴウ</t>
    </rPh>
    <rPh sb="6" eb="7">
      <t>ギョウ</t>
    </rPh>
    <phoneticPr fontId="2"/>
  </si>
  <si>
    <t>郵便局</t>
    <phoneticPr fontId="2"/>
  </si>
  <si>
    <t>協同組合（他に分類されないもの）</t>
    <phoneticPr fontId="2"/>
  </si>
  <si>
    <t>サービス業</t>
    <rPh sb="4" eb="5">
      <t>ギョウ</t>
    </rPh>
    <phoneticPr fontId="2"/>
  </si>
  <si>
    <t>廃棄物処理業</t>
    <phoneticPr fontId="2"/>
  </si>
  <si>
    <t>自動車整備業</t>
    <phoneticPr fontId="2"/>
  </si>
  <si>
    <t>機械等修理業</t>
    <phoneticPr fontId="2"/>
  </si>
  <si>
    <t>職業紹介・労働者派遣業</t>
    <phoneticPr fontId="2"/>
  </si>
  <si>
    <t>その他の事業サービス業</t>
    <phoneticPr fontId="2"/>
  </si>
  <si>
    <t>政治・経済・文化団体</t>
    <phoneticPr fontId="2"/>
  </si>
  <si>
    <t>宗教</t>
    <phoneticPr fontId="2"/>
  </si>
  <si>
    <t>その他のサービス業</t>
    <phoneticPr fontId="2"/>
  </si>
  <si>
    <t>外国公務</t>
    <phoneticPr fontId="2"/>
  </si>
  <si>
    <t>公務</t>
    <rPh sb="0" eb="2">
      <t>コウム</t>
    </rPh>
    <phoneticPr fontId="2"/>
  </si>
  <si>
    <t>国家公務</t>
    <phoneticPr fontId="2"/>
  </si>
  <si>
    <t>地方公務</t>
    <phoneticPr fontId="2"/>
  </si>
  <si>
    <t>分類不能の産業</t>
    <rPh sb="0" eb="2">
      <t>ブンルイ</t>
    </rPh>
    <rPh sb="2" eb="4">
      <t>フノウ</t>
    </rPh>
    <rPh sb="5" eb="7">
      <t>サンギョウ</t>
    </rPh>
    <phoneticPr fontId="2"/>
  </si>
  <si>
    <t>分類不能の産業</t>
    <phoneticPr fontId="2"/>
  </si>
  <si>
    <t>※プルダウンで選択</t>
    <rPh sb="7" eb="9">
      <t>センタク</t>
    </rPh>
    <phoneticPr fontId="2"/>
  </si>
  <si>
    <t>記入が必要なセルについては背景を青で表示しております。
入力すると背景が白になりますので、背景が青の箇所がないか、確認いただいたうえでの提出をお願いします。</t>
    <rPh sb="0" eb="2">
      <t>キニュウ</t>
    </rPh>
    <rPh sb="3" eb="5">
      <t>ヒツヨウ</t>
    </rPh>
    <rPh sb="13" eb="15">
      <t>ハイケイ</t>
    </rPh>
    <rPh sb="16" eb="17">
      <t>アオ</t>
    </rPh>
    <rPh sb="18" eb="20">
      <t>ヒョウジ</t>
    </rPh>
    <rPh sb="28" eb="30">
      <t>ニュウリョク</t>
    </rPh>
    <rPh sb="33" eb="35">
      <t>ハイケイ</t>
    </rPh>
    <rPh sb="36" eb="37">
      <t>シロ</t>
    </rPh>
    <rPh sb="45" eb="47">
      <t>ハイケイ</t>
    </rPh>
    <rPh sb="48" eb="49">
      <t>アオ</t>
    </rPh>
    <rPh sb="50" eb="52">
      <t>カショ</t>
    </rPh>
    <rPh sb="57" eb="59">
      <t>カクニン</t>
    </rPh>
    <rPh sb="68" eb="70">
      <t>テイシュツ</t>
    </rPh>
    <rPh sb="72" eb="73">
      <t>ネガ</t>
    </rPh>
    <phoneticPr fontId="2"/>
  </si>
  <si>
    <t>※事業所が２箇所以上ある場合、下の欄に続けて記入をお願いします。</t>
    <rPh sb="1" eb="4">
      <t>ジギョウショ</t>
    </rPh>
    <rPh sb="6" eb="8">
      <t>カショ</t>
    </rPh>
    <rPh sb="8" eb="10">
      <t>イジョウ</t>
    </rPh>
    <rPh sb="12" eb="14">
      <t>バアイ</t>
    </rPh>
    <rPh sb="15" eb="16">
      <t>シタ</t>
    </rPh>
    <rPh sb="17" eb="18">
      <t>ラン</t>
    </rPh>
    <rPh sb="19" eb="20">
      <t>ツヅ</t>
    </rPh>
    <rPh sb="22" eb="24">
      <t>キニュウ</t>
    </rPh>
    <rPh sb="26" eb="27">
      <t>ネガ</t>
    </rPh>
    <phoneticPr fontId="2"/>
  </si>
  <si>
    <t>※取得されている場合は記入をお願いします</t>
    <rPh sb="1" eb="3">
      <t>シュトク</t>
    </rPh>
    <rPh sb="8" eb="10">
      <t>バアイ</t>
    </rPh>
    <rPh sb="11" eb="13">
      <t>キニュウ</t>
    </rPh>
    <rPh sb="15" eb="16">
      <t>ネガ</t>
    </rPh>
    <phoneticPr fontId="2"/>
  </si>
  <si>
    <t>※計画期間始期の前年度以外の年度を基準年度としている場合、</t>
    <rPh sb="1" eb="3">
      <t>ケイカク</t>
    </rPh>
    <rPh sb="3" eb="5">
      <t>キカン</t>
    </rPh>
    <rPh sb="5" eb="7">
      <t>シキ</t>
    </rPh>
    <rPh sb="8" eb="11">
      <t>ゼンネンド</t>
    </rPh>
    <rPh sb="11" eb="13">
      <t>イガイ</t>
    </rPh>
    <rPh sb="14" eb="16">
      <t>ネンド</t>
    </rPh>
    <rPh sb="17" eb="19">
      <t>キジュン</t>
    </rPh>
    <rPh sb="19" eb="21">
      <t>ネンド</t>
    </rPh>
    <rPh sb="26" eb="28">
      <t>バアイ</t>
    </rPh>
    <phoneticPr fontId="2"/>
  </si>
  <si>
    <t xml:space="preserve">
基準年度分と前年度分、各年度の別表２が必要となります。</t>
    <phoneticPr fontId="2"/>
  </si>
  <si>
    <t>なお、原油換算エネルギー使用量が1,500kLを超える事業所がある場合は、個別に記入いただきますようお願いいたします。</t>
    <phoneticPr fontId="2"/>
  </si>
  <si>
    <t>該当する場合、別シート「別表２」に記入をお願いします。</t>
    <rPh sb="0" eb="2">
      <t>ガイトウ</t>
    </rPh>
    <rPh sb="4" eb="6">
      <t>バアイ</t>
    </rPh>
    <rPh sb="7" eb="8">
      <t>ベツ</t>
    </rPh>
    <rPh sb="12" eb="14">
      <t>ベッピョウ</t>
    </rPh>
    <rPh sb="17" eb="19">
      <t>キニュウ</t>
    </rPh>
    <rPh sb="21" eb="22">
      <t>ネガ</t>
    </rPh>
    <phoneticPr fontId="2"/>
  </si>
  <si>
    <t>住所(法人にあって
は、主たる事務所
の所在地)</t>
    <phoneticPr fontId="2"/>
  </si>
  <si>
    <t>計算方法</t>
    <rPh sb="0" eb="2">
      <t>ケイサン</t>
    </rPh>
    <rPh sb="2" eb="4">
      <t>ホウホウ</t>
    </rPh>
    <phoneticPr fontId="2"/>
  </si>
  <si>
    <t>（１）原油換算エネルギー使用量：①使用量※×②熱量換算係数×0.0258</t>
    <rPh sb="3" eb="5">
      <t>ゲンユ</t>
    </rPh>
    <rPh sb="5" eb="7">
      <t>カンサン</t>
    </rPh>
    <rPh sb="12" eb="15">
      <t>シヨウリョウ</t>
    </rPh>
    <phoneticPr fontId="2"/>
  </si>
  <si>
    <t>※燃料、他人から供給された電気、他人から供給された熱</t>
    <rPh sb="1" eb="3">
      <t>ネンリョウ</t>
    </rPh>
    <rPh sb="4" eb="6">
      <t>タニン</t>
    </rPh>
    <rPh sb="8" eb="10">
      <t>キョウキュウ</t>
    </rPh>
    <rPh sb="13" eb="15">
      <t>デンキ</t>
    </rPh>
    <rPh sb="16" eb="18">
      <t>タニン</t>
    </rPh>
    <rPh sb="20" eb="22">
      <t>キョウキュウ</t>
    </rPh>
    <rPh sb="25" eb="26">
      <t>ネツ</t>
    </rPh>
    <phoneticPr fontId="2"/>
  </si>
  <si>
    <t>（２）CO２排出量の算定方法＝下記ⅰ）～ⅲ）の合計</t>
    <rPh sb="6" eb="9">
      <t>ハイシュツリョウ</t>
    </rPh>
    <rPh sb="15" eb="17">
      <t>カキ</t>
    </rPh>
    <rPh sb="23" eb="25">
      <t>ゴウケイ</t>
    </rPh>
    <phoneticPr fontId="2"/>
  </si>
  <si>
    <t xml:space="preserve"> 　ⅰ）燃料の使用</t>
  </si>
  <si>
    <t>　　　　①（燃料の種類ごとに）燃料の使用量（ｔ、kl、1,000Nm3）×②単位発熱量（GJ/t、GJ /kl、</t>
    <phoneticPr fontId="2"/>
  </si>
  <si>
    <t xml:space="preserve">        GJ /1,000Nm3）×③単位発熱量あたり排出量（tC/GJ)×44/12</t>
    <phoneticPr fontId="2"/>
  </si>
  <si>
    <t xml:space="preserve"> 　ⅱ）他人から供給された電気の使用</t>
  </si>
  <si>
    <t>　　　　①電気の使用量（kWh）×③単位使用量当たり排出量（tCO2/kWh)</t>
    <phoneticPr fontId="2"/>
  </si>
  <si>
    <t xml:space="preserve"> 　ⅲ）他人から供給された熱の使用</t>
  </si>
  <si>
    <t>　　　　①（熱の種類ごとに）熱の使用量（ＧＪ）×③単位使用量当たり排出量（tCO2/ＧＪ)</t>
    <phoneticPr fontId="2"/>
  </si>
  <si>
    <t>①使用量</t>
    <rPh sb="1" eb="4">
      <t>シヨウリョウ</t>
    </rPh>
    <phoneticPr fontId="2"/>
  </si>
  <si>
    <t>②熱量換算係数</t>
    <rPh sb="1" eb="3">
      <t>ネツリョウ</t>
    </rPh>
    <rPh sb="3" eb="5">
      <t>カンザン</t>
    </rPh>
    <rPh sb="5" eb="7">
      <t>ケイスウ</t>
    </rPh>
    <phoneticPr fontId="2"/>
  </si>
  <si>
    <t>熱量
GJ</t>
    <rPh sb="0" eb="2">
      <t>ネツリョウ</t>
    </rPh>
    <phoneticPr fontId="2"/>
  </si>
  <si>
    <t>排出係数</t>
    <rPh sb="0" eb="2">
      <t>ハイシュツ</t>
    </rPh>
    <rPh sb="2" eb="4">
      <t>ケイスウ</t>
    </rPh>
    <phoneticPr fontId="2"/>
  </si>
  <si>
    <t>CO2量
t-CO2</t>
    <rPh sb="3" eb="4">
      <t>リョウ</t>
    </rPh>
    <phoneticPr fontId="2"/>
  </si>
  <si>
    <r>
      <t></t>
    </r>
    <r>
      <rPr>
        <sz val="11"/>
        <rFont val="ＭＳ Ｐゴシック"/>
        <family val="3"/>
        <charset val="128"/>
      </rPr>
      <t>燃料・熱</t>
    </r>
    <rPh sb="1" eb="3">
      <t>ネンリョウ</t>
    </rPh>
    <rPh sb="4" eb="5">
      <t>ネツ</t>
    </rPh>
    <phoneticPr fontId="2"/>
  </si>
  <si>
    <t>原油(コンデンセートを除く)</t>
    <rPh sb="0" eb="2">
      <t>ゲンユ</t>
    </rPh>
    <rPh sb="11" eb="12">
      <t>ノゾ</t>
    </rPh>
    <phoneticPr fontId="2"/>
  </si>
  <si>
    <t>ＫＬ</t>
    <phoneticPr fontId="2"/>
  </si>
  <si>
    <t>ＮＧＬ(コンデンセート)</t>
    <phoneticPr fontId="2"/>
  </si>
  <si>
    <t>ＫＬ</t>
    <phoneticPr fontId="2"/>
  </si>
  <si>
    <t>揮発油(ガソリン)</t>
    <rPh sb="0" eb="3">
      <t>キハツユ</t>
    </rPh>
    <phoneticPr fontId="2"/>
  </si>
  <si>
    <t>ナフサ</t>
    <phoneticPr fontId="2"/>
  </si>
  <si>
    <t>灯油</t>
    <rPh sb="0" eb="2">
      <t>トウユ</t>
    </rPh>
    <phoneticPr fontId="2"/>
  </si>
  <si>
    <t>ＫＬ</t>
    <phoneticPr fontId="2"/>
  </si>
  <si>
    <t>軽油</t>
    <rPh sb="0" eb="2">
      <t>ケイユ</t>
    </rPh>
    <phoneticPr fontId="2"/>
  </si>
  <si>
    <t>ＫＬ</t>
    <phoneticPr fontId="2"/>
  </si>
  <si>
    <t>Ａ重油</t>
    <rPh sb="1" eb="3">
      <t>ジュウユ</t>
    </rPh>
    <phoneticPr fontId="2"/>
  </si>
  <si>
    <t>Ｂ・Ｃ重油</t>
    <rPh sb="3" eb="5">
      <t>ジュウユ</t>
    </rPh>
    <phoneticPr fontId="2"/>
  </si>
  <si>
    <t>石油アスファルト</t>
    <rPh sb="0" eb="2">
      <t>セキユ</t>
    </rPh>
    <phoneticPr fontId="2"/>
  </si>
  <si>
    <t>ｔ</t>
    <phoneticPr fontId="2"/>
  </si>
  <si>
    <t>石油コークス</t>
    <rPh sb="0" eb="2">
      <t>セキユ</t>
    </rPh>
    <phoneticPr fontId="2"/>
  </si>
  <si>
    <r>
      <t>石油</t>
    </r>
    <r>
      <rPr>
        <sz val="11"/>
        <rFont val="ＭＳ Ｐゴシック"/>
        <family val="3"/>
        <charset val="128"/>
      </rPr>
      <t>ガス　ＬＰＧ</t>
    </r>
    <rPh sb="0" eb="2">
      <t>セキユ</t>
    </rPh>
    <phoneticPr fontId="2"/>
  </si>
  <si>
    <t>石油系炭化水素</t>
    <rPh sb="0" eb="2">
      <t>セキユ</t>
    </rPh>
    <rPh sb="2" eb="3">
      <t>ケイ</t>
    </rPh>
    <rPh sb="3" eb="5">
      <t>タンカ</t>
    </rPh>
    <rPh sb="5" eb="7">
      <t>スイソ</t>
    </rPh>
    <phoneticPr fontId="2"/>
  </si>
  <si>
    <t>千ｍ３</t>
    <rPh sb="0" eb="1">
      <t>セン</t>
    </rPh>
    <phoneticPr fontId="2"/>
  </si>
  <si>
    <t>液化天然ガス　ＬＮＧ</t>
    <rPh sb="0" eb="2">
      <t>エキカ</t>
    </rPh>
    <rPh sb="2" eb="4">
      <t>テンネン</t>
    </rPh>
    <phoneticPr fontId="2"/>
  </si>
  <si>
    <t>その他天然ガス</t>
    <rPh sb="2" eb="3">
      <t>ホカ</t>
    </rPh>
    <rPh sb="3" eb="5">
      <t>テンネン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</si>
  <si>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</si>
  <si>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</si>
  <si>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</si>
  <si>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</si>
  <si>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</si>
  <si>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</si>
  <si>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</si>
  <si>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</si>
  <si>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その他燃料　都市ガス</t>
    <rPh sb="2" eb="3">
      <t>ホカ</t>
    </rPh>
    <rPh sb="3" eb="5">
      <t>ネンリョウ</t>
    </rPh>
    <rPh sb="6" eb="8">
      <t>トシ</t>
    </rPh>
    <phoneticPr fontId="2"/>
  </si>
  <si>
    <t>Ｇｊ</t>
    <phoneticPr fontId="2"/>
  </si>
  <si>
    <t>産業用蒸気</t>
    <rPh sb="0" eb="3">
      <t>サンギョウヨウ</t>
    </rPh>
    <rPh sb="3" eb="5">
      <t>ジョウキ</t>
    </rPh>
    <phoneticPr fontId="2"/>
  </si>
  <si>
    <t>産業以外の蒸気</t>
    <rPh sb="0" eb="2">
      <t>サンギョウ</t>
    </rPh>
    <rPh sb="2" eb="4">
      <t>イガイ</t>
    </rPh>
    <rPh sb="5" eb="7">
      <t>ジョウキ</t>
    </rPh>
    <phoneticPr fontId="2"/>
  </si>
  <si>
    <t>温水</t>
    <rPh sb="0" eb="2">
      <t>オンスイ</t>
    </rPh>
    <phoneticPr fontId="2"/>
  </si>
  <si>
    <t>冷水</t>
    <rPh sb="0" eb="2">
      <t>レイスイ</t>
    </rPh>
    <phoneticPr fontId="2"/>
  </si>
  <si>
    <r>
      <t></t>
    </r>
    <r>
      <rPr>
        <b/>
        <sz val="11"/>
        <rFont val="ＭＳ Ｐゴシック"/>
        <family val="3"/>
        <charset val="128"/>
      </rPr>
      <t>燃料・熱</t>
    </r>
    <rPh sb="1" eb="3">
      <t>ネンリョウ</t>
    </rPh>
    <rPh sb="4" eb="5">
      <t>ネツ</t>
    </rPh>
    <phoneticPr fontId="2"/>
  </si>
  <si>
    <t>熱量小計（GJ）</t>
    <phoneticPr fontId="2"/>
  </si>
  <si>
    <t>CO2量小計</t>
    <rPh sb="3" eb="4">
      <t>リョウ</t>
    </rPh>
    <rPh sb="4" eb="6">
      <t>ショウケイ</t>
    </rPh>
    <phoneticPr fontId="2"/>
  </si>
  <si>
    <r>
      <t></t>
    </r>
    <r>
      <rPr>
        <sz val="11"/>
        <rFont val="ＭＳ Ｐゴシック"/>
        <family val="3"/>
        <charset val="128"/>
      </rPr>
      <t>電気</t>
    </r>
    <rPh sb="1" eb="3">
      <t>デンキ</t>
    </rPh>
    <phoneticPr fontId="2"/>
  </si>
  <si>
    <t>一般電気事業者からの昼間買電</t>
    <rPh sb="0" eb="2">
      <t>イッパン</t>
    </rPh>
    <rPh sb="2" eb="4">
      <t>デンキ</t>
    </rPh>
    <rPh sb="4" eb="7">
      <t>ジギョウシャ</t>
    </rPh>
    <rPh sb="10" eb="12">
      <t>ヒルマ</t>
    </rPh>
    <rPh sb="12" eb="14">
      <t>バイデン</t>
    </rPh>
    <phoneticPr fontId="2"/>
  </si>
  <si>
    <t>千kwh</t>
    <rPh sb="0" eb="1">
      <t>セン</t>
    </rPh>
    <phoneticPr fontId="2"/>
  </si>
  <si>
    <t>一般電気事業者からの夜間買電</t>
    <rPh sb="0" eb="2">
      <t>イッパン</t>
    </rPh>
    <rPh sb="2" eb="4">
      <t>デンキ</t>
    </rPh>
    <rPh sb="4" eb="7">
      <t>ジギョウシャ</t>
    </rPh>
    <rPh sb="10" eb="12">
      <t>ヤカン</t>
    </rPh>
    <rPh sb="12" eb="14">
      <t>バイデン</t>
    </rPh>
    <phoneticPr fontId="2"/>
  </si>
  <si>
    <t>上記以外の買電気</t>
    <rPh sb="0" eb="2">
      <t>ジョウキ</t>
    </rPh>
    <rPh sb="2" eb="4">
      <t>イガイ</t>
    </rPh>
    <rPh sb="5" eb="6">
      <t>バイ</t>
    </rPh>
    <rPh sb="6" eb="8">
      <t>デンキ</t>
    </rPh>
    <phoneticPr fontId="2"/>
  </si>
  <si>
    <r>
      <t></t>
    </r>
    <r>
      <rPr>
        <b/>
        <sz val="11"/>
        <rFont val="ＭＳ Ｐゴシック"/>
        <family val="3"/>
        <charset val="128"/>
      </rPr>
      <t>電気</t>
    </r>
    <rPh sb="1" eb="3">
      <t>デンキ</t>
    </rPh>
    <phoneticPr fontId="2"/>
  </si>
  <si>
    <t>熱量小計（GJ）</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</si>
  <si>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</si>
  <si>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</si>
  <si>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CO2量合計</t>
    <rPh sb="3" eb="4">
      <t>リョウ</t>
    </rPh>
    <rPh sb="4" eb="6">
      <t>ゴウケイ</t>
    </rPh>
    <phoneticPr fontId="2"/>
  </si>
  <si>
    <t>原油換算係数</t>
    <rPh sb="0" eb="2">
      <t>ゲンユ</t>
    </rPh>
    <rPh sb="2" eb="4">
      <t>カンサン</t>
    </rPh>
    <rPh sb="4" eb="6">
      <t>ケイスウ</t>
    </rPh>
    <phoneticPr fontId="2"/>
  </si>
  <si>
    <t>原油換算エネルギー
使用量（ｋｌ）</t>
    <rPh sb="0" eb="2">
      <t>ゲンユ</t>
    </rPh>
    <rPh sb="2" eb="4">
      <t>カンサン</t>
    </rPh>
    <rPh sb="10" eb="13">
      <t>シヨウリョウ</t>
    </rPh>
    <phoneticPr fontId="2"/>
  </si>
  <si>
    <t>備考１</t>
    <rPh sb="0" eb="2">
      <t>ビコウ</t>
    </rPh>
    <phoneticPr fontId="2"/>
  </si>
  <si>
    <r>
      <t>（ガス供給事業者からの使用量がm3で表示されている場合、ｔに換算する必要があります。換算係数は、ガス会社により異なるので、ガス会社に確認の上、換算します。不明の場合はプロパン：</t>
    </r>
    <r>
      <rPr>
        <sz val="11"/>
        <rFont val="ＭＳ Ｐゴシック"/>
        <family val="3"/>
        <charset val="128"/>
      </rPr>
      <t>1m3=1/502t、ブタン：1m3=1/355t、プロパン・ブタン混合：1m3=1/458tとします。）</t>
    </r>
    <rPh sb="11" eb="13">
      <t>シヨウ</t>
    </rPh>
    <rPh sb="42" eb="44">
      <t>カンサン</t>
    </rPh>
    <rPh sb="44" eb="46">
      <t>ケイスウ</t>
    </rPh>
    <rPh sb="50" eb="52">
      <t>ガイシャ</t>
    </rPh>
    <rPh sb="55" eb="56">
      <t>コト</t>
    </rPh>
    <rPh sb="63" eb="65">
      <t>ガイシャ</t>
    </rPh>
    <rPh sb="66" eb="68">
      <t>カクニン</t>
    </rPh>
    <rPh sb="69" eb="70">
      <t>ウエ</t>
    </rPh>
    <rPh sb="71" eb="73">
      <t>カンサン</t>
    </rPh>
    <rPh sb="77" eb="79">
      <t>フメイ</t>
    </rPh>
    <rPh sb="80" eb="82">
      <t>バアイ</t>
    </rPh>
    <rPh sb="122" eb="124">
      <t>コンゴウ</t>
    </rPh>
    <phoneticPr fontId="2"/>
  </si>
  <si>
    <t>備考２</t>
    <rPh sb="0" eb="2">
      <t>ビコウ</t>
    </rPh>
    <phoneticPr fontId="2"/>
  </si>
  <si>
    <t>電気の排出係数は、地球温暖化対策の推進に関する法律に基づいて電気事業者ごとに公表された排出係数（実排出係数、実測に基づく係数又は代替値）を確認する必要があります。</t>
    <rPh sb="0" eb="2">
      <t>デンキ</t>
    </rPh>
    <rPh sb="3" eb="7">
      <t>ハイシュツケイスウ</t>
    </rPh>
    <rPh sb="48" eb="49">
      <t>ジツ</t>
    </rPh>
    <rPh sb="49" eb="51">
      <t>ハイシュツ</t>
    </rPh>
    <rPh sb="51" eb="53">
      <t>ケイスウ</t>
    </rPh>
    <rPh sb="54" eb="56">
      <t>ジッソク</t>
    </rPh>
    <rPh sb="57" eb="58">
      <t>モト</t>
    </rPh>
    <rPh sb="60" eb="62">
      <t>ケイスウ</t>
    </rPh>
    <rPh sb="62" eb="63">
      <t>マタ</t>
    </rPh>
    <rPh sb="64" eb="66">
      <t>ダイタイ</t>
    </rPh>
    <rPh sb="66" eb="67">
      <t>アタイ</t>
    </rPh>
    <rPh sb="69" eb="71">
      <t>カクニン</t>
    </rPh>
    <rPh sb="73" eb="75">
      <t>ヒツヨウ</t>
    </rPh>
    <phoneticPr fontId="2"/>
  </si>
  <si>
    <t>備考３</t>
    <rPh sb="0" eb="2">
      <t>ビコウ</t>
    </rPh>
    <phoneticPr fontId="2"/>
  </si>
  <si>
    <t>原油換算エネルギー使用量が1500kl以上となれば、条例の対象となります。</t>
    <rPh sb="0" eb="2">
      <t>ゲンユ</t>
    </rPh>
    <rPh sb="2" eb="4">
      <t>カンサン</t>
    </rPh>
    <rPh sb="9" eb="12">
      <t>シヨウリョウ</t>
    </rPh>
    <rPh sb="19" eb="21">
      <t>イジョウ</t>
    </rPh>
    <rPh sb="26" eb="28">
      <t>ジョウレイ</t>
    </rPh>
    <rPh sb="29" eb="31">
      <t>タイショウ</t>
    </rPh>
    <phoneticPr fontId="2"/>
  </si>
  <si>
    <t>県内に所在する事業所（本社、工場、支店、営業所、店舗等）で使用した燃料、熱、電気の年間（4/1～3/31）使用量を事業所ごとに入力してください。</t>
    <rPh sb="0" eb="2">
      <t>ケンナイ</t>
    </rPh>
    <rPh sb="3" eb="5">
      <t>ショザイ</t>
    </rPh>
    <rPh sb="7" eb="10">
      <t>ジギョウショ</t>
    </rPh>
    <rPh sb="11" eb="13">
      <t>ホンシャ</t>
    </rPh>
    <rPh sb="14" eb="16">
      <t>コウジョウ</t>
    </rPh>
    <rPh sb="17" eb="19">
      <t>シテン</t>
    </rPh>
    <rPh sb="20" eb="23">
      <t>エイギョウショ</t>
    </rPh>
    <rPh sb="24" eb="26">
      <t>テンポ</t>
    </rPh>
    <rPh sb="26" eb="27">
      <t>トウ</t>
    </rPh>
    <rPh sb="29" eb="31">
      <t>シヨウ</t>
    </rPh>
    <rPh sb="33" eb="35">
      <t>ネンリョウ</t>
    </rPh>
    <rPh sb="36" eb="37">
      <t>ネツ</t>
    </rPh>
    <rPh sb="38" eb="40">
      <t>デンキ</t>
    </rPh>
    <rPh sb="41" eb="43">
      <t>ネンカン</t>
    </rPh>
    <rPh sb="53" eb="56">
      <t>シヨウリョウ</t>
    </rPh>
    <rPh sb="57" eb="60">
      <t>ジギョウショ</t>
    </rPh>
    <rPh sb="63" eb="65">
      <t>ニュウリョク</t>
    </rPh>
    <phoneticPr fontId="2"/>
  </si>
  <si>
    <t>都市ガス以外</t>
    <rPh sb="0" eb="2">
      <t>トシ</t>
    </rPh>
    <rPh sb="4" eb="6">
      <t>イガイ</t>
    </rPh>
    <phoneticPr fontId="2"/>
  </si>
  <si>
    <t>その他燃料　（　　　　　　　　　　　　　　）</t>
    <rPh sb="2" eb="3">
      <t>ホカ</t>
    </rPh>
    <rPh sb="3" eb="5">
      <t>ネンリョウ</t>
    </rPh>
    <phoneticPr fontId="2"/>
  </si>
  <si>
    <t>網掛け部分は、その他燃料の名称、単位、熱量換算係数、排出係数を入力する必要があります。</t>
    <rPh sb="0" eb="2">
      <t>アミカ</t>
    </rPh>
    <rPh sb="3" eb="5">
      <t>ブブン</t>
    </rPh>
    <rPh sb="9" eb="10">
      <t>タ</t>
    </rPh>
    <rPh sb="10" eb="12">
      <t>ネンリョウ</t>
    </rPh>
    <rPh sb="13" eb="15">
      <t>メイショウ</t>
    </rPh>
    <rPh sb="16" eb="18">
      <t>タンイ</t>
    </rPh>
    <rPh sb="19" eb="21">
      <t>ネツリョウ</t>
    </rPh>
    <rPh sb="21" eb="23">
      <t>カンサン</t>
    </rPh>
    <rPh sb="23" eb="25">
      <t>ケイスウ</t>
    </rPh>
    <rPh sb="26" eb="28">
      <t>ハイシュツ</t>
    </rPh>
    <rPh sb="28" eb="30">
      <t>ケイスウ</t>
    </rPh>
    <rPh sb="31" eb="33">
      <t>ニュウリョク</t>
    </rPh>
    <rPh sb="35" eb="37">
      <t>ヒツヨウ</t>
    </rPh>
    <phoneticPr fontId="2"/>
  </si>
  <si>
    <t>① 熱量換算係数、排出係数は温対法等を確認し、適宜、修正する。（黄色セル）</t>
    <rPh sb="2" eb="4">
      <t>ネツリョウ</t>
    </rPh>
    <rPh sb="4" eb="6">
      <t>カンザン</t>
    </rPh>
    <rPh sb="6" eb="8">
      <t>ケイスウ</t>
    </rPh>
    <rPh sb="9" eb="11">
      <t>ハイシュツ</t>
    </rPh>
    <rPh sb="11" eb="13">
      <t>ケイスウ</t>
    </rPh>
    <rPh sb="14" eb="17">
      <t>オンタイホウ</t>
    </rPh>
    <rPh sb="17" eb="18">
      <t>トウ</t>
    </rPh>
    <rPh sb="19" eb="21">
      <t>カクニン</t>
    </rPh>
    <rPh sb="23" eb="25">
      <t>テキギ</t>
    </rPh>
    <rPh sb="26" eb="28">
      <t>シュウセイ</t>
    </rPh>
    <rPh sb="32" eb="34">
      <t>キイロ</t>
    </rPh>
    <phoneticPr fontId="2"/>
  </si>
  <si>
    <t>　  ※別途、九州電力の排出係数一覧を更新する必要あり。（黄色セル）</t>
    <rPh sb="4" eb="6">
      <t>ベット</t>
    </rPh>
    <rPh sb="7" eb="9">
      <t>キュウシュウ</t>
    </rPh>
    <rPh sb="9" eb="11">
      <t>デンリョク</t>
    </rPh>
    <rPh sb="12" eb="14">
      <t>ハイシュツ</t>
    </rPh>
    <rPh sb="14" eb="16">
      <t>ケイスウ</t>
    </rPh>
    <rPh sb="16" eb="18">
      <t>イチラン</t>
    </rPh>
    <rPh sb="19" eb="21">
      <t>コウシン</t>
    </rPh>
    <rPh sb="23" eb="25">
      <t>ヒツヨウ</t>
    </rPh>
    <phoneticPr fontId="2"/>
  </si>
  <si>
    <t>使用量
単位</t>
    <rPh sb="0" eb="3">
      <t>シヨウリョウ</t>
    </rPh>
    <rPh sb="4" eb="6">
      <t>タンイ</t>
    </rPh>
    <phoneticPr fontId="2"/>
  </si>
  <si>
    <t>熱量換算係数</t>
    <rPh sb="0" eb="2">
      <t>ネツリョウ</t>
    </rPh>
    <rPh sb="2" eb="4">
      <t>カンザン</t>
    </rPh>
    <rPh sb="4" eb="6">
      <t>ケイスウ</t>
    </rPh>
    <phoneticPr fontId="2"/>
  </si>
  <si>
    <t>GJ/kl</t>
  </si>
  <si>
    <t>GJ/ｔ</t>
  </si>
  <si>
    <t>GJ/GJ</t>
  </si>
  <si>
    <t>GJ/千m3</t>
  </si>
  <si>
    <t>GJ/千kWh</t>
  </si>
  <si>
    <t>tCO2/GJ</t>
    <phoneticPr fontId="2"/>
  </si>
  <si>
    <t>t-CO2/千kWh</t>
    <rPh sb="6" eb="7">
      <t>セン</t>
    </rPh>
    <phoneticPr fontId="2"/>
  </si>
  <si>
    <t>tC/GJ</t>
    <phoneticPr fontId="2"/>
  </si>
  <si>
    <t>tC/GJ</t>
    <phoneticPr fontId="2"/>
  </si>
  <si>
    <t>tC/GJ</t>
    <phoneticPr fontId="2"/>
  </si>
  <si>
    <t>tC/GJ</t>
    <phoneticPr fontId="2"/>
  </si>
  <si>
    <t>九州電力 実排出係数</t>
    <rPh sb="0" eb="2">
      <t>キュウシュウ</t>
    </rPh>
    <rPh sb="2" eb="4">
      <t>デンリョク</t>
    </rPh>
    <rPh sb="5" eb="6">
      <t>ジツ</t>
    </rPh>
    <rPh sb="6" eb="8">
      <t>ハイシュツ</t>
    </rPh>
    <rPh sb="8" eb="10">
      <t>ケイスウ</t>
    </rPh>
    <phoneticPr fontId="2"/>
  </si>
  <si>
    <t>t-CO2/千kWh</t>
    <phoneticPr fontId="2"/>
  </si>
  <si>
    <t>② 一般電気事業者からの買電（昼間・夜間）の排出係数は、計画開始年度、基準年度に応じて九州電力の排出係数を自動選択。（H28年度計画開始：電気使用量はH27年度実績。係数はH26年度の実排出係数。）</t>
    <rPh sb="15" eb="17">
      <t>ヒルマ</t>
    </rPh>
    <rPh sb="18" eb="20">
      <t>ヤカン</t>
    </rPh>
    <rPh sb="22" eb="24">
      <t>ハイシュツ</t>
    </rPh>
    <rPh sb="24" eb="26">
      <t>ケイスウ</t>
    </rPh>
    <rPh sb="28" eb="30">
      <t>ケイカク</t>
    </rPh>
    <rPh sb="30" eb="32">
      <t>カイシ</t>
    </rPh>
    <rPh sb="32" eb="34">
      <t>ネンド</t>
    </rPh>
    <rPh sb="35" eb="37">
      <t>キジュン</t>
    </rPh>
    <rPh sb="37" eb="39">
      <t>ネンド</t>
    </rPh>
    <rPh sb="40" eb="41">
      <t>オウ</t>
    </rPh>
    <rPh sb="43" eb="45">
      <t>キュウシュウ</t>
    </rPh>
    <rPh sb="45" eb="47">
      <t>デンリョク</t>
    </rPh>
    <rPh sb="48" eb="50">
      <t>ハイシュツ</t>
    </rPh>
    <rPh sb="50" eb="52">
      <t>ケイスウ</t>
    </rPh>
    <rPh sb="53" eb="55">
      <t>ジドウ</t>
    </rPh>
    <rPh sb="55" eb="57">
      <t>センタク</t>
    </rPh>
    <rPh sb="62" eb="64">
      <t>ネンド</t>
    </rPh>
    <rPh sb="64" eb="66">
      <t>ケイカク</t>
    </rPh>
    <rPh sb="66" eb="68">
      <t>カイシ</t>
    </rPh>
    <rPh sb="69" eb="71">
      <t>デンキ</t>
    </rPh>
    <rPh sb="71" eb="74">
      <t>シヨウリョウ</t>
    </rPh>
    <rPh sb="78" eb="80">
      <t>ネンド</t>
    </rPh>
    <rPh sb="80" eb="82">
      <t>ジッセキ</t>
    </rPh>
    <rPh sb="83" eb="85">
      <t>ケイスウ</t>
    </rPh>
    <rPh sb="89" eb="91">
      <t>ネンド</t>
    </rPh>
    <rPh sb="92" eb="93">
      <t>ジツ</t>
    </rPh>
    <rPh sb="93" eb="95">
      <t>ハイシュツ</t>
    </rPh>
    <rPh sb="95" eb="97">
      <t>ケイスウ</t>
    </rPh>
    <phoneticPr fontId="2"/>
  </si>
  <si>
    <t>基準年度</t>
    <rPh sb="0" eb="2">
      <t>キジュン</t>
    </rPh>
    <rPh sb="2" eb="4">
      <t>ネンド</t>
    </rPh>
    <phoneticPr fontId="2"/>
  </si>
  <si>
    <t>前年度</t>
    <rPh sb="0" eb="3">
      <t>ゼンネンド</t>
    </rPh>
    <phoneticPr fontId="2"/>
  </si>
  <si>
    <t>上記以外の買電気　（　　　　　　　　　　　　　　）</t>
    <phoneticPr fontId="2"/>
  </si>
  <si>
    <t>西部ガス</t>
    <rPh sb="0" eb="2">
      <t>サイブ</t>
    </rPh>
    <phoneticPr fontId="2"/>
  </si>
  <si>
    <t>熱量（GＪ/ｍ3）</t>
    <rPh sb="0" eb="2">
      <t>ネツリョウ</t>
    </rPh>
    <phoneticPr fontId="2"/>
  </si>
  <si>
    <t>九州ガス</t>
    <rPh sb="0" eb="2">
      <t>キュウシュウ</t>
    </rPh>
    <phoneticPr fontId="2"/>
  </si>
  <si>
    <t>天草ガス</t>
    <rPh sb="0" eb="2">
      <t>アマクサ</t>
    </rPh>
    <phoneticPr fontId="2"/>
  </si>
  <si>
    <t>山鹿都市ガス</t>
    <phoneticPr fontId="2"/>
  </si>
  <si>
    <t>都市ガス 熱量換算係数</t>
    <rPh sb="0" eb="2">
      <t>トシ</t>
    </rPh>
    <rPh sb="5" eb="7">
      <t>ネツリョウ</t>
    </rPh>
    <rPh sb="7" eb="9">
      <t>カンザン</t>
    </rPh>
    <phoneticPr fontId="2"/>
  </si>
  <si>
    <t>供給事業者</t>
    <rPh sb="0" eb="2">
      <t>キョウキュウ</t>
    </rPh>
    <rPh sb="2" eb="5">
      <t>ジギョウシャ</t>
    </rPh>
    <phoneticPr fontId="2"/>
  </si>
  <si>
    <t>【基準年度】簡易計算シート：事業所1</t>
    <rPh sb="1" eb="3">
      <t>キジュン</t>
    </rPh>
    <rPh sb="3" eb="5">
      <t>ネンド</t>
    </rPh>
    <rPh sb="6" eb="8">
      <t>カンイ</t>
    </rPh>
    <rPh sb="8" eb="10">
      <t>ケイサン</t>
    </rPh>
    <rPh sb="14" eb="17">
      <t>ジギョウショ</t>
    </rPh>
    <phoneticPr fontId="2"/>
  </si>
  <si>
    <t>【基準年度】簡易計算シート：事業所2</t>
    <rPh sb="1" eb="3">
      <t>キジュン</t>
    </rPh>
    <rPh sb="3" eb="5">
      <t>ネンド</t>
    </rPh>
    <rPh sb="6" eb="8">
      <t>カンイ</t>
    </rPh>
    <rPh sb="8" eb="10">
      <t>ケイサン</t>
    </rPh>
    <rPh sb="14" eb="17">
      <t>ジギョウショ</t>
    </rPh>
    <phoneticPr fontId="2"/>
  </si>
  <si>
    <t>【基準年度】簡易計算シート：事業所3</t>
    <rPh sb="1" eb="3">
      <t>キジュン</t>
    </rPh>
    <rPh sb="3" eb="5">
      <t>ネンド</t>
    </rPh>
    <rPh sb="6" eb="8">
      <t>カンイ</t>
    </rPh>
    <rPh sb="8" eb="10">
      <t>ケイサン</t>
    </rPh>
    <rPh sb="14" eb="17">
      <t>ジギョウショ</t>
    </rPh>
    <phoneticPr fontId="2"/>
  </si>
  <si>
    <t>【基準年度】簡易計算シート：事業所4</t>
    <rPh sb="1" eb="3">
      <t>キジュン</t>
    </rPh>
    <rPh sb="3" eb="5">
      <t>ネンド</t>
    </rPh>
    <rPh sb="6" eb="8">
      <t>カンイ</t>
    </rPh>
    <rPh sb="8" eb="10">
      <t>ケイサン</t>
    </rPh>
    <rPh sb="14" eb="17">
      <t>ジギョウショ</t>
    </rPh>
    <phoneticPr fontId="2"/>
  </si>
  <si>
    <t>【基準年度】簡易計算シート：事業所5</t>
    <rPh sb="1" eb="3">
      <t>キジュン</t>
    </rPh>
    <rPh sb="3" eb="5">
      <t>ネンド</t>
    </rPh>
    <rPh sb="6" eb="8">
      <t>カンイ</t>
    </rPh>
    <rPh sb="8" eb="10">
      <t>ケイサン</t>
    </rPh>
    <rPh sb="14" eb="17">
      <t>ジギョウショ</t>
    </rPh>
    <phoneticPr fontId="2"/>
  </si>
  <si>
    <t>【基準年度】簡易計算シート：事業所6</t>
    <rPh sb="1" eb="3">
      <t>キジュン</t>
    </rPh>
    <rPh sb="3" eb="5">
      <t>ネンド</t>
    </rPh>
    <rPh sb="6" eb="8">
      <t>カンイ</t>
    </rPh>
    <rPh sb="8" eb="10">
      <t>ケイサン</t>
    </rPh>
    <rPh sb="14" eb="17">
      <t>ジギョウショ</t>
    </rPh>
    <phoneticPr fontId="2"/>
  </si>
  <si>
    <t>【基準年度】簡易計算シート：事業所7</t>
    <rPh sb="1" eb="3">
      <t>キジュン</t>
    </rPh>
    <rPh sb="3" eb="5">
      <t>ネンド</t>
    </rPh>
    <rPh sb="6" eb="8">
      <t>カンイ</t>
    </rPh>
    <rPh sb="8" eb="10">
      <t>ケイサン</t>
    </rPh>
    <rPh sb="14" eb="17">
      <t>ジギョウショ</t>
    </rPh>
    <phoneticPr fontId="2"/>
  </si>
  <si>
    <t>【基準年度】簡易計算シート：事業所8</t>
    <rPh sb="1" eb="3">
      <t>キジュン</t>
    </rPh>
    <rPh sb="3" eb="5">
      <t>ネンド</t>
    </rPh>
    <rPh sb="6" eb="8">
      <t>カンイ</t>
    </rPh>
    <rPh sb="8" eb="10">
      <t>ケイサン</t>
    </rPh>
    <rPh sb="14" eb="17">
      <t>ジギョウショ</t>
    </rPh>
    <phoneticPr fontId="2"/>
  </si>
  <si>
    <t>【基準年度】簡易計算シート：事業所9</t>
    <rPh sb="1" eb="3">
      <t>キジュン</t>
    </rPh>
    <rPh sb="3" eb="5">
      <t>ネンド</t>
    </rPh>
    <rPh sb="6" eb="8">
      <t>カンイ</t>
    </rPh>
    <rPh sb="8" eb="10">
      <t>ケイサン</t>
    </rPh>
    <rPh sb="14" eb="17">
      <t>ジギョウショ</t>
    </rPh>
    <phoneticPr fontId="2"/>
  </si>
  <si>
    <t>【基準年度】簡易計算シート：事業所10</t>
    <rPh sb="1" eb="3">
      <t>キジュン</t>
    </rPh>
    <rPh sb="3" eb="5">
      <t>ネンド</t>
    </rPh>
    <rPh sb="6" eb="8">
      <t>カンイ</t>
    </rPh>
    <rPh sb="8" eb="10">
      <t>ケイサン</t>
    </rPh>
    <rPh sb="14" eb="17">
      <t>ジギョウショ</t>
    </rPh>
    <phoneticPr fontId="2"/>
  </si>
  <si>
    <t>【基準年度】簡易計算シート：事業所11</t>
    <rPh sb="1" eb="3">
      <t>キジュン</t>
    </rPh>
    <rPh sb="3" eb="5">
      <t>ネンド</t>
    </rPh>
    <rPh sb="6" eb="8">
      <t>カンイ</t>
    </rPh>
    <rPh sb="8" eb="10">
      <t>ケイサン</t>
    </rPh>
    <rPh sb="14" eb="17">
      <t>ジギョウショ</t>
    </rPh>
    <phoneticPr fontId="2"/>
  </si>
  <si>
    <t>【基準年度】簡易計算シート：事業所12</t>
    <rPh sb="1" eb="3">
      <t>キジュン</t>
    </rPh>
    <rPh sb="3" eb="5">
      <t>ネンド</t>
    </rPh>
    <rPh sb="6" eb="8">
      <t>カンイ</t>
    </rPh>
    <rPh sb="8" eb="10">
      <t>ケイサン</t>
    </rPh>
    <rPh sb="14" eb="17">
      <t>ジギョウショ</t>
    </rPh>
    <phoneticPr fontId="2"/>
  </si>
  <si>
    <t>【基準年度】簡易計算シート：事業所13</t>
    <rPh sb="1" eb="3">
      <t>キジュン</t>
    </rPh>
    <rPh sb="3" eb="5">
      <t>ネンド</t>
    </rPh>
    <rPh sb="6" eb="8">
      <t>カンイ</t>
    </rPh>
    <rPh sb="8" eb="10">
      <t>ケイサン</t>
    </rPh>
    <rPh sb="14" eb="17">
      <t>ジギョウショ</t>
    </rPh>
    <phoneticPr fontId="2"/>
  </si>
  <si>
    <t>【基準年度】簡易計算シート：事業所14</t>
    <rPh sb="1" eb="3">
      <t>キジュン</t>
    </rPh>
    <rPh sb="3" eb="5">
      <t>ネンド</t>
    </rPh>
    <rPh sb="6" eb="8">
      <t>カンイ</t>
    </rPh>
    <rPh sb="8" eb="10">
      <t>ケイサン</t>
    </rPh>
    <rPh sb="14" eb="17">
      <t>ジギョウショ</t>
    </rPh>
    <phoneticPr fontId="2"/>
  </si>
  <si>
    <t>【基準年度】簡易計算シート：事業所15</t>
    <rPh sb="1" eb="3">
      <t>キジュン</t>
    </rPh>
    <rPh sb="3" eb="5">
      <t>ネンド</t>
    </rPh>
    <rPh sb="6" eb="8">
      <t>カンイ</t>
    </rPh>
    <rPh sb="8" eb="10">
      <t>ケイサン</t>
    </rPh>
    <rPh sb="14" eb="17">
      <t>ジギョウショ</t>
    </rPh>
    <phoneticPr fontId="2"/>
  </si>
  <si>
    <t>No</t>
    <phoneticPr fontId="2"/>
  </si>
  <si>
    <t>（ｔ－ＣＯ２）</t>
    <phoneticPr fontId="2"/>
  </si>
  <si>
    <t xml:space="preserve"> 　なお、原油換算エネルギー使用量が1,500kLを超える事業所がある場合は、個別に記入いただきますようお願いいたします。</t>
    <phoneticPr fontId="2"/>
  </si>
  <si>
    <t>１</t>
    <phoneticPr fontId="2"/>
  </si>
  <si>
    <t>２</t>
    <phoneticPr fontId="2"/>
  </si>
  <si>
    <t>(1)</t>
    <phoneticPr fontId="2"/>
  </si>
  <si>
    <t>(2)</t>
    <phoneticPr fontId="2"/>
  </si>
  <si>
    <t>(3)</t>
    <phoneticPr fontId="2"/>
  </si>
  <si>
    <t>３</t>
    <phoneticPr fontId="2"/>
  </si>
  <si>
    <t>別記第１号様式（第６条－第８条関係）</t>
    <rPh sb="0" eb="2">
      <t>ベッキ</t>
    </rPh>
    <rPh sb="2" eb="3">
      <t>ダイ</t>
    </rPh>
    <rPh sb="4" eb="5">
      <t>ゴウ</t>
    </rPh>
    <rPh sb="8" eb="9">
      <t>ダイ</t>
    </rPh>
    <rPh sb="10" eb="11">
      <t>ジョウ</t>
    </rPh>
    <rPh sb="12" eb="13">
      <t>ダイ</t>
    </rPh>
    <rPh sb="14" eb="15">
      <t>ジョウ</t>
    </rPh>
    <rPh sb="15" eb="17">
      <t>カンケイ</t>
    </rPh>
    <phoneticPr fontId="2"/>
  </si>
  <si>
    <t>熊本県地球温暖化の防止に関する条例第１７条第</t>
    <phoneticPr fontId="2"/>
  </si>
  <si>
    <t>１</t>
    <phoneticPr fontId="2"/>
  </si>
  <si>
    <t>熊本県地球温暖化の防止に関する条例施行規則第５条第１号該当特定事業者（大規模エネルギー使用事業者）</t>
    <rPh sb="0" eb="17">
      <t>クマ</t>
    </rPh>
    <rPh sb="17" eb="19">
      <t>セコウ</t>
    </rPh>
    <rPh sb="19" eb="21">
      <t>キソク</t>
    </rPh>
    <rPh sb="21" eb="22">
      <t>ダイ</t>
    </rPh>
    <rPh sb="23" eb="24">
      <t>ジョウ</t>
    </rPh>
    <rPh sb="24" eb="25">
      <t>ダイ</t>
    </rPh>
    <rPh sb="26" eb="27">
      <t>ゴウ</t>
    </rPh>
    <rPh sb="27" eb="29">
      <t>ガイトウ</t>
    </rPh>
    <rPh sb="29" eb="31">
      <t>トクテイ</t>
    </rPh>
    <rPh sb="31" eb="34">
      <t>ジギョウシャ</t>
    </rPh>
    <rPh sb="35" eb="38">
      <t>ダイキボ</t>
    </rPh>
    <rPh sb="43" eb="45">
      <t>シヨウ</t>
    </rPh>
    <rPh sb="45" eb="47">
      <t>ジギョウ</t>
    </rPh>
    <rPh sb="47" eb="48">
      <t>シャ</t>
    </rPh>
    <phoneticPr fontId="2"/>
  </si>
  <si>
    <t>１</t>
    <phoneticPr fontId="2"/>
  </si>
  <si>
    <t>別表１</t>
    <rPh sb="0" eb="2">
      <t>ベッピョウ</t>
    </rPh>
    <phoneticPr fontId="2"/>
  </si>
  <si>
    <t>【前年度】簡易計算シート：事業所1</t>
    <rPh sb="1" eb="2">
      <t>マエ</t>
    </rPh>
    <rPh sb="2" eb="4">
      <t>ネンド</t>
    </rPh>
    <rPh sb="5" eb="7">
      <t>カンイ</t>
    </rPh>
    <rPh sb="7" eb="9">
      <t>ケイサン</t>
    </rPh>
    <rPh sb="13" eb="16">
      <t>ジギョウショ</t>
    </rPh>
    <phoneticPr fontId="2"/>
  </si>
  <si>
    <t>【前年度】簡易計算シート：事業所13</t>
    <rPh sb="1" eb="2">
      <t>マエ</t>
    </rPh>
    <rPh sb="2" eb="4">
      <t>ネンド</t>
    </rPh>
    <rPh sb="5" eb="7">
      <t>カンイ</t>
    </rPh>
    <rPh sb="7" eb="9">
      <t>ケイサン</t>
    </rPh>
    <rPh sb="13" eb="16">
      <t>ジギョウショ</t>
    </rPh>
    <phoneticPr fontId="2"/>
  </si>
  <si>
    <t>【前年度】簡易計算シート：事業所2</t>
    <rPh sb="1" eb="2">
      <t>マエ</t>
    </rPh>
    <rPh sb="2" eb="4">
      <t>ネンド</t>
    </rPh>
    <rPh sb="5" eb="7">
      <t>カンイ</t>
    </rPh>
    <rPh sb="7" eb="9">
      <t>ケイサン</t>
    </rPh>
    <rPh sb="13" eb="16">
      <t>ジギョウショ</t>
    </rPh>
    <phoneticPr fontId="2"/>
  </si>
  <si>
    <t>【前年度】簡易計算シート：事業所3</t>
    <rPh sb="1" eb="2">
      <t>マエ</t>
    </rPh>
    <rPh sb="2" eb="4">
      <t>ネンド</t>
    </rPh>
    <rPh sb="5" eb="7">
      <t>カンイ</t>
    </rPh>
    <rPh sb="7" eb="9">
      <t>ケイサン</t>
    </rPh>
    <rPh sb="13" eb="16">
      <t>ジギョウショ</t>
    </rPh>
    <phoneticPr fontId="2"/>
  </si>
  <si>
    <t>【前年度】簡易計算シート：事業所4</t>
    <rPh sb="1" eb="2">
      <t>マエ</t>
    </rPh>
    <rPh sb="2" eb="4">
      <t>ネンド</t>
    </rPh>
    <rPh sb="5" eb="7">
      <t>カンイ</t>
    </rPh>
    <rPh sb="7" eb="9">
      <t>ケイサン</t>
    </rPh>
    <rPh sb="13" eb="16">
      <t>ジギョウショ</t>
    </rPh>
    <phoneticPr fontId="2"/>
  </si>
  <si>
    <t>【前年度】簡易計算シート：事業所6</t>
    <rPh sb="1" eb="2">
      <t>マエ</t>
    </rPh>
    <rPh sb="2" eb="4">
      <t>ネンド</t>
    </rPh>
    <rPh sb="5" eb="7">
      <t>カンイ</t>
    </rPh>
    <rPh sb="7" eb="9">
      <t>ケイサン</t>
    </rPh>
    <rPh sb="13" eb="16">
      <t>ジギョウショ</t>
    </rPh>
    <phoneticPr fontId="2"/>
  </si>
  <si>
    <t>【前年度】簡易計算シート：事業所5</t>
    <rPh sb="1" eb="2">
      <t>マエ</t>
    </rPh>
    <rPh sb="2" eb="4">
      <t>ネンド</t>
    </rPh>
    <rPh sb="5" eb="7">
      <t>カンイ</t>
    </rPh>
    <rPh sb="7" eb="9">
      <t>ケイサン</t>
    </rPh>
    <rPh sb="13" eb="16">
      <t>ジギョウショ</t>
    </rPh>
    <phoneticPr fontId="2"/>
  </si>
  <si>
    <t>【前年度】簡易計算シート：事業所7</t>
    <rPh sb="1" eb="2">
      <t>マエ</t>
    </rPh>
    <rPh sb="2" eb="4">
      <t>ネンド</t>
    </rPh>
    <rPh sb="5" eb="7">
      <t>カンイ</t>
    </rPh>
    <rPh sb="7" eb="9">
      <t>ケイサン</t>
    </rPh>
    <rPh sb="13" eb="16">
      <t>ジギョウショ</t>
    </rPh>
    <phoneticPr fontId="2"/>
  </si>
  <si>
    <t>【前年度】簡易計算シート：事業所9</t>
    <rPh sb="1" eb="2">
      <t>マエ</t>
    </rPh>
    <rPh sb="2" eb="4">
      <t>ネンド</t>
    </rPh>
    <rPh sb="5" eb="7">
      <t>カンイ</t>
    </rPh>
    <rPh sb="7" eb="9">
      <t>ケイサン</t>
    </rPh>
    <rPh sb="13" eb="16">
      <t>ジギョウショ</t>
    </rPh>
    <phoneticPr fontId="2"/>
  </si>
  <si>
    <t>【前年度】簡易計算シート：事業所8</t>
    <rPh sb="1" eb="4">
      <t>ゼンネンド</t>
    </rPh>
    <rPh sb="2" eb="4">
      <t>ネンド</t>
    </rPh>
    <rPh sb="5" eb="7">
      <t>カンイ</t>
    </rPh>
    <rPh sb="7" eb="9">
      <t>ケイサン</t>
    </rPh>
    <rPh sb="13" eb="16">
      <t>ジギョウショ</t>
    </rPh>
    <phoneticPr fontId="2"/>
  </si>
  <si>
    <t>【前年度】簡易計算シート：事業所11</t>
    <rPh sb="1" eb="4">
      <t>ゼンネンド</t>
    </rPh>
    <rPh sb="2" eb="4">
      <t>ネンド</t>
    </rPh>
    <rPh sb="5" eb="7">
      <t>カンイ</t>
    </rPh>
    <rPh sb="7" eb="9">
      <t>ケイサン</t>
    </rPh>
    <rPh sb="13" eb="16">
      <t>ジギョウショ</t>
    </rPh>
    <phoneticPr fontId="2"/>
  </si>
  <si>
    <t>【前年度】簡易計算シート：事業所10</t>
    <rPh sb="1" eb="2">
      <t>マエ</t>
    </rPh>
    <rPh sb="2" eb="4">
      <t>ネンド</t>
    </rPh>
    <rPh sb="5" eb="7">
      <t>カンイ</t>
    </rPh>
    <rPh sb="7" eb="9">
      <t>ケイサン</t>
    </rPh>
    <rPh sb="13" eb="16">
      <t>ジギョウショ</t>
    </rPh>
    <phoneticPr fontId="2"/>
  </si>
  <si>
    <t>【前年度】簡易計算シート：事業所12</t>
    <rPh sb="1" eb="4">
      <t>ゼンネンド</t>
    </rPh>
    <rPh sb="2" eb="4">
      <t>ネンド</t>
    </rPh>
    <rPh sb="5" eb="7">
      <t>カンイ</t>
    </rPh>
    <rPh sb="7" eb="9">
      <t>ケイサン</t>
    </rPh>
    <rPh sb="13" eb="16">
      <t>ジギョウショ</t>
    </rPh>
    <phoneticPr fontId="2"/>
  </si>
  <si>
    <t>【前年度】簡易計算シート：事業所14</t>
    <rPh sb="1" eb="4">
      <t>ゼンネンド</t>
    </rPh>
    <rPh sb="2" eb="4">
      <t>ネンド</t>
    </rPh>
    <rPh sb="5" eb="7">
      <t>カンイ</t>
    </rPh>
    <rPh sb="7" eb="9">
      <t>ケイサン</t>
    </rPh>
    <rPh sb="13" eb="16">
      <t>ジギョウショ</t>
    </rPh>
    <phoneticPr fontId="2"/>
  </si>
  <si>
    <t>【前年度】簡易計算シート：事業所15</t>
    <rPh sb="1" eb="4">
      <t>ゼンネンド</t>
    </rPh>
    <rPh sb="2" eb="4">
      <t>ネンド</t>
    </rPh>
    <rPh sb="5" eb="7">
      <t>カンイ</t>
    </rPh>
    <rPh sb="7" eb="9">
      <t>ケイサン</t>
    </rPh>
    <rPh sb="13" eb="16">
      <t>ジギョウショ</t>
    </rPh>
    <phoneticPr fontId="2"/>
  </si>
  <si>
    <t>←排出係数参照年度</t>
    <rPh sb="1" eb="3">
      <t>ハイシュツ</t>
    </rPh>
    <rPh sb="3" eb="5">
      <t>ケイスウ</t>
    </rPh>
    <rPh sb="5" eb="7">
      <t>サンショウ</t>
    </rPh>
    <rPh sb="7" eb="9">
      <t>ネンド</t>
    </rPh>
    <phoneticPr fontId="2"/>
  </si>
  <si>
    <t>上記以外の買電気　（　　　　　　　　　　　　　　）</t>
    <phoneticPr fontId="2"/>
  </si>
  <si>
    <t>エネルギー使用量：【前年度】事業所シートより</t>
    <rPh sb="10" eb="11">
      <t>マエ</t>
    </rPh>
    <rPh sb="11" eb="13">
      <t>ネンド</t>
    </rPh>
    <rPh sb="14" eb="17">
      <t>ジギョウショ</t>
    </rPh>
    <phoneticPr fontId="2"/>
  </si>
  <si>
    <t>エネルギー使用量：【基準年度】事業所シートより</t>
    <rPh sb="10" eb="12">
      <t>キジュン</t>
    </rPh>
    <rPh sb="12" eb="14">
      <t>ネンド</t>
    </rPh>
    <rPh sb="15" eb="18">
      <t>ジギョウショ</t>
    </rPh>
    <phoneticPr fontId="2"/>
  </si>
  <si>
    <t>上記以外の買電気　（　　　　　　　　　　　　　　）</t>
    <phoneticPr fontId="2"/>
  </si>
  <si>
    <t>電気事業者（九州電力）からの昼間買電</t>
    <rPh sb="0" eb="2">
      <t>デンキ</t>
    </rPh>
    <rPh sb="2" eb="5">
      <t>ジギョウシャ</t>
    </rPh>
    <rPh sb="6" eb="8">
      <t>キュウシュウ</t>
    </rPh>
    <rPh sb="8" eb="10">
      <t>デンリョク</t>
    </rPh>
    <rPh sb="14" eb="16">
      <t>ヒルマ</t>
    </rPh>
    <rPh sb="16" eb="18">
      <t>バイデン</t>
    </rPh>
    <phoneticPr fontId="2"/>
  </si>
  <si>
    <t>電気事業者（九州電力）からの夜間買電</t>
    <rPh sb="0" eb="2">
      <t>デンキ</t>
    </rPh>
    <rPh sb="2" eb="5">
      <t>ジギョウシャ</t>
    </rPh>
    <rPh sb="6" eb="8">
      <t>キュウシュウ</t>
    </rPh>
    <rPh sb="8" eb="10">
      <t>デンリョク</t>
    </rPh>
    <rPh sb="14" eb="16">
      <t>ヤカン</t>
    </rPh>
    <rPh sb="16" eb="18">
      <t>バイデン</t>
    </rPh>
    <phoneticPr fontId="2"/>
  </si>
  <si>
    <t>都市ガスの熱量換算係数については、西部ガス、九州ガス、天草ガス、山鹿都市ガスの場合はプルダウンで選択できます。その他の場合はガス会社に確認し、入力する必要があります。</t>
    <rPh sb="0" eb="2">
      <t>トシ</t>
    </rPh>
    <rPh sb="5" eb="7">
      <t>ネツリョウ</t>
    </rPh>
    <rPh sb="7" eb="9">
      <t>カンザン</t>
    </rPh>
    <rPh sb="9" eb="11">
      <t>ケイスウ</t>
    </rPh>
    <rPh sb="17" eb="19">
      <t>サイブ</t>
    </rPh>
    <rPh sb="22" eb="24">
      <t>キュウシュウ</t>
    </rPh>
    <rPh sb="27" eb="29">
      <t>アマクサ</t>
    </rPh>
    <rPh sb="32" eb="34">
      <t>ヤマガ</t>
    </rPh>
    <rPh sb="34" eb="36">
      <t>トシ</t>
    </rPh>
    <rPh sb="39" eb="41">
      <t>バアイ</t>
    </rPh>
    <rPh sb="48" eb="50">
      <t>センタク</t>
    </rPh>
    <rPh sb="57" eb="58">
      <t>タ</t>
    </rPh>
    <rPh sb="59" eb="61">
      <t>バアイ</t>
    </rPh>
    <rPh sb="64" eb="66">
      <t>ガイシャ</t>
    </rPh>
    <rPh sb="67" eb="69">
      <t>カクニン</t>
    </rPh>
    <rPh sb="71" eb="73">
      <t>ニュウリョク</t>
    </rPh>
    <rPh sb="75" eb="77">
      <t>ヒツヨウ</t>
    </rPh>
    <phoneticPr fontId="2"/>
  </si>
  <si>
    <t>・冷暖房設定温度（夏季28℃、冬季20℃）そのほかエコオフィスの徹底（全事
業所）
・LED照明設備の導入（本社、2021年度中）
・太陽光発電設備の導入（A支店、2022年度中）</t>
    <phoneticPr fontId="2"/>
  </si>
  <si>
    <t>（温室効果ガス排出量）　／（県内事業所の総床面積）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</si>
</sst>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_ "/>
    <numFmt numFmtId="177" formatCode="0.00_ "/>
    <numFmt numFmtId="178" formatCode="#,##0;&quot;△ &quot;#,##0"/>
    <numFmt numFmtId="179" formatCode="0.0000"/>
    <numFmt numFmtId="180" formatCode="0.000"/>
    <numFmt numFmtId="181" formatCode="0.0"/>
    <numFmt numFmtId="182" formatCode="#,##0.0;&quot;△ &quot;#,##0.0"/>
    <numFmt numFmtId="183" formatCode="#,##0.000;&quot;△ &quot;#,##0.000"/>
    <numFmt numFmtId="184" formatCode="0_);[Red]\(0\)"/>
    <numFmt numFmtId="185" formatCode="[$-411]ge\.m\.d;@"/>
    <numFmt numFmtId="186" formatCode="0.0%"/>
    <numFmt numFmtId="187" formatCode="000\-0000"/>
    <numFmt numFmtId="188" formatCode="yyyy/m/d;@"/>
    <numFmt numFmtId="189" formatCode="#,##0.0;[Red]\-#,##0.0"/>
    <numFmt numFmtId="190" formatCode="#,##0.0"/>
    <numFmt numFmtId="191" formatCode="#,##0.000"/>
    <numFmt numFmtId="192" formatCode="0.000_ "/>
  </numFmts>
  <fonts count="3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vertAlign val="subscript"/>
      <sz val="12"/>
      <name val="ＭＳ Ｐ明朝"/>
      <family val="1"/>
      <charset val="128"/>
    </font>
    <font>
      <vertAlign val="subscript"/>
      <sz val="10"/>
      <name val="ＭＳ Ｐ明朝"/>
      <family val="1"/>
      <charset val="128"/>
    </font>
    <font>
      <vertAlign val="superscript"/>
      <sz val="12"/>
      <name val="ＭＳ Ｐ明朝"/>
      <family val="1"/>
      <charset val="128"/>
    </font>
    <font>
      <b/>
      <sz val="9"/>
      <color indexed="81"/>
      <name val="ＭＳ Ｐゴシック"/>
      <family val="3"/>
      <charset val="128"/>
    </font>
    <font>
      <sz val="11"/>
      <color indexed="48"/>
      <name val="ＭＳ Ｐゴシック"/>
      <family val="3"/>
      <charset val="128"/>
    </font>
    <font>
      <sz val="6"/>
      <name val="ＭＳ ゴシック"/>
      <family val="3"/>
      <charset val="128"/>
    </font>
    <font>
      <sz val="11"/>
      <color indexed="23"/>
      <name val="ＭＳ Ｐゴシック"/>
      <family val="3"/>
      <charset val="128"/>
    </font>
    <font>
      <sz val="9"/>
      <name val="ＭＳ Ｐ明朝"/>
      <family val="1"/>
      <charset val="128"/>
    </font>
    <font>
      <b/>
      <sz val="20"/>
      <name val="ＭＳ Ｐゴシック"/>
      <family val="3"/>
      <charset val="128"/>
    </font>
    <font>
      <b/>
      <sz val="16"/>
      <name val="ＭＳ Ｐゴシック"/>
      <family val="3"/>
      <charset val="128"/>
    </font>
    <font>
      <sz val="9"/>
      <name val="ＭＳ Ｐゴシック"/>
      <family val="3"/>
      <charset val="128"/>
    </font>
    <font>
      <sz val="10"/>
      <name val="ＭＳ Ｐゴシック"/>
      <family val="3"/>
      <charset val="128"/>
    </font>
    <font>
      <sz val="11"/>
      <name val="JustWabunMarkG"/>
      <charset val="2"/>
    </font>
    <font>
      <b/>
      <sz val="11"/>
      <name val="ＭＳ Ｐゴシック"/>
      <family val="3"/>
      <charset val="128"/>
    </font>
    <font>
      <b/>
      <sz val="11"/>
      <name val="JustWabunMarkG"/>
      <charset val="2"/>
    </font>
    <font>
      <sz val="12"/>
      <name val="ＭＳ Ｐゴシック"/>
      <family val="3"/>
      <charset val="128"/>
    </font>
    <font>
      <sz val="9"/>
      <color indexed="81"/>
      <name val="ＭＳ Ｐゴシック"/>
      <family val="3"/>
      <charset val="128"/>
    </font>
    <font>
      <b/>
      <sz val="9"/>
      <color indexed="10"/>
      <name val="ＭＳ Ｐゴシック"/>
      <family val="3"/>
      <charset val="128"/>
    </font>
    <font>
      <sz val="9"/>
      <color indexed="10"/>
      <name val="ＭＳ Ｐゴシック"/>
      <family val="3"/>
      <charset val="128"/>
    </font>
    <font>
      <u/>
      <sz val="11"/>
      <color theme="10"/>
      <name val="ＭＳ Ｐゴシック"/>
      <family val="3"/>
      <charset val="128"/>
    </font>
    <font>
      <sz val="9"/>
      <color rgb="FFFF0000"/>
      <name val="ＭＳ Ｐ明朝"/>
      <family val="1"/>
      <charset val="128"/>
    </font>
    <font>
      <sz val="12"/>
      <color rgb="FFC00000"/>
      <name val="ＭＳ Ｐ明朝"/>
      <family val="1"/>
      <charset val="128"/>
    </font>
    <font>
      <sz val="11"/>
      <color rgb="FF000000"/>
      <name val="ＭＳ Ｐ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rgb="FFFFCC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4">
    <xf numFmtId="0" fontId="0" fillId="0" borderId="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35">
    <xf numFmtId="0" fontId="0" fillId="0" borderId="0" xfId="0">
      <alignment vertical="center"/>
    </xf>
    <xf numFmtId="0" fontId="3" fillId="0" borderId="0" xfId="0" applyFont="1">
      <alignment vertical="center"/>
    </xf>
    <xf numFmtId="0" fontId="1" fillId="2" borderId="0" xfId="0" applyFont="1" applyFill="1" applyAlignment="1">
      <alignment horizontal="center" vertical="top" shrinkToFit="1"/>
    </xf>
    <xf numFmtId="0" fontId="0" fillId="3" borderId="0" xfId="0" applyFill="1" applyAlignment="1">
      <alignment horizontal="center" vertical="center" wrapText="1"/>
    </xf>
    <xf numFmtId="0" fontId="0" fillId="3" borderId="0" xfId="0" applyFill="1" applyAlignment="1">
      <alignment horizontal="center" vertical="center" shrinkToFit="1"/>
    </xf>
    <xf numFmtId="0" fontId="0" fillId="8" borderId="0" xfId="0" applyFill="1" applyAlignment="1">
      <alignment horizontal="center" vertical="center" wrapText="1" shrinkToFit="1"/>
    </xf>
    <xf numFmtId="0" fontId="0" fillId="8" borderId="0" xfId="0" applyFill="1" applyAlignment="1">
      <alignment horizontal="center" vertical="center" shrinkToFit="1"/>
    </xf>
    <xf numFmtId="0" fontId="0" fillId="9" borderId="0" xfId="0" applyFill="1" applyAlignment="1">
      <alignment horizontal="center" vertical="center" shrinkToFit="1"/>
    </xf>
    <xf numFmtId="0" fontId="1" fillId="2" borderId="0" xfId="0" applyFont="1" applyFill="1" applyAlignment="1">
      <alignment horizontal="center" vertical="center" shrinkToFit="1"/>
    </xf>
    <xf numFmtId="0" fontId="11" fillId="2" borderId="0" xfId="0" applyFont="1" applyFill="1" applyAlignment="1">
      <alignment horizontal="center" vertical="center"/>
    </xf>
    <xf numFmtId="0" fontId="0" fillId="2" borderId="0" xfId="0" applyNumberFormat="1" applyFill="1" applyAlignment="1">
      <alignment horizontal="center" vertical="center" shrinkToFit="1"/>
    </xf>
    <xf numFmtId="0" fontId="0" fillId="2" borderId="0" xfId="0" applyFill="1" applyAlignment="1">
      <alignment horizontal="center" vertical="center"/>
    </xf>
    <xf numFmtId="0" fontId="0" fillId="2" borderId="0" xfId="0" applyFill="1" applyAlignment="1">
      <alignment horizontal="center" vertical="center" wrapText="1"/>
    </xf>
    <xf numFmtId="0" fontId="13" fillId="4" borderId="1" xfId="0" applyFont="1" applyFill="1" applyBorder="1" applyAlignment="1">
      <alignment horizontal="center" vertical="center"/>
    </xf>
    <xf numFmtId="0" fontId="13" fillId="4" borderId="0" xfId="0" applyFont="1" applyFill="1" applyAlignment="1">
      <alignment horizontal="center" vertical="center" shrinkToFit="1"/>
    </xf>
    <xf numFmtId="185" fontId="13" fillId="4" borderId="0" xfId="0" applyNumberFormat="1" applyFont="1" applyFill="1" applyAlignment="1">
      <alignment horizontal="center" vertical="center" shrinkToFit="1"/>
    </xf>
    <xf numFmtId="185" fontId="13" fillId="4" borderId="0" xfId="0" applyNumberFormat="1" applyFont="1" applyFill="1" applyAlignment="1">
      <alignment horizontal="center" vertical="center" wrapText="1" shrinkToFit="1"/>
    </xf>
    <xf numFmtId="0" fontId="13"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wrapText="1" shrinkToFit="1"/>
    </xf>
    <xf numFmtId="0" fontId="0" fillId="5" borderId="0" xfId="0" applyFill="1" applyAlignment="1">
      <alignment horizontal="center" vertical="center" wrapText="1" shrinkToFit="1"/>
    </xf>
    <xf numFmtId="49" fontId="0" fillId="0" borderId="0" xfId="0" applyNumberFormat="1">
      <alignment vertical="center"/>
    </xf>
    <xf numFmtId="186" fontId="0" fillId="0" borderId="0" xfId="0" applyNumberFormat="1">
      <alignment vertical="center"/>
    </xf>
    <xf numFmtId="0" fontId="0" fillId="10" borderId="0" xfId="0" applyFill="1">
      <alignment vertical="center"/>
    </xf>
    <xf numFmtId="0" fontId="3" fillId="10" borderId="0" xfId="0" applyFont="1" applyFill="1">
      <alignment vertical="center"/>
    </xf>
    <xf numFmtId="0" fontId="18" fillId="0" borderId="0" xfId="0" applyFont="1">
      <alignment vertical="center"/>
    </xf>
    <xf numFmtId="0" fontId="1" fillId="0" borderId="2" xfId="0" applyFont="1" applyFill="1" applyBorder="1" applyAlignment="1">
      <alignment vertical="center" shrinkToFit="1"/>
    </xf>
    <xf numFmtId="189" fontId="1" fillId="6" borderId="2" xfId="2" applyNumberFormat="1" applyFont="1" applyFill="1" applyBorder="1" applyAlignment="1" applyProtection="1">
      <alignment vertical="center" shrinkToFit="1"/>
      <protection locked="0"/>
    </xf>
    <xf numFmtId="0" fontId="1" fillId="0" borderId="2" xfId="0" applyFont="1" applyBorder="1" applyAlignment="1">
      <alignment horizontal="center" vertical="center" shrinkToFit="1"/>
    </xf>
    <xf numFmtId="0" fontId="0" fillId="0" borderId="2" xfId="0" applyFont="1" applyFill="1" applyBorder="1" applyAlignment="1">
      <alignment vertical="center" shrinkToFit="1"/>
    </xf>
    <xf numFmtId="0" fontId="0" fillId="5" borderId="2" xfId="0" applyFont="1" applyFill="1" applyBorder="1" applyAlignment="1" applyProtection="1">
      <alignment vertical="center" shrinkToFit="1"/>
      <protection locked="0"/>
    </xf>
    <xf numFmtId="0" fontId="1" fillId="0" borderId="2" xfId="0" applyFont="1" applyFill="1" applyBorder="1" applyAlignment="1">
      <alignment horizontal="center" vertical="center" shrinkToFit="1"/>
    </xf>
    <xf numFmtId="0" fontId="0" fillId="0" borderId="2" xfId="0" applyFont="1" applyFill="1" applyBorder="1" applyAlignment="1" applyProtection="1">
      <alignment vertical="center" shrinkToFit="1"/>
      <protection locked="0"/>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189" fontId="20" fillId="0" borderId="5" xfId="2" applyNumberFormat="1" applyFont="1" applyBorder="1" applyAlignment="1">
      <alignment vertical="center" shrinkToFit="1"/>
    </xf>
    <xf numFmtId="189" fontId="20" fillId="0" borderId="6" xfId="2" applyNumberFormat="1" applyFont="1" applyBorder="1" applyAlignment="1">
      <alignment vertical="center" shrinkToFit="1"/>
    </xf>
    <xf numFmtId="189" fontId="21" fillId="0" borderId="5" xfId="2" applyNumberFormat="1" applyFont="1" applyFill="1" applyBorder="1" applyAlignment="1">
      <alignment vertical="center" shrinkToFit="1"/>
    </xf>
    <xf numFmtId="189" fontId="20" fillId="0" borderId="6" xfId="2" applyNumberFormat="1" applyFont="1" applyFill="1" applyBorder="1" applyAlignment="1">
      <alignment vertical="center" shrinkToFit="1"/>
    </xf>
    <xf numFmtId="40" fontId="1" fillId="6" borderId="2" xfId="2" applyNumberFormat="1" applyFont="1" applyFill="1" applyBorder="1" applyAlignment="1" applyProtection="1">
      <alignment vertical="center" shrinkToFit="1"/>
      <protection locked="0"/>
    </xf>
    <xf numFmtId="189" fontId="1" fillId="0" borderId="2" xfId="2" applyNumberFormat="1" applyFont="1" applyFill="1" applyBorder="1" applyAlignment="1" applyProtection="1">
      <alignment vertical="center" shrinkToFit="1"/>
      <protection locked="0"/>
    </xf>
    <xf numFmtId="0" fontId="20" fillId="0" borderId="2" xfId="0" applyFont="1" applyBorder="1" applyAlignment="1">
      <alignment horizontal="right" vertical="center" shrinkToFit="1"/>
    </xf>
    <xf numFmtId="0" fontId="20" fillId="5" borderId="2" xfId="0" applyFont="1" applyFill="1" applyBorder="1" applyAlignment="1" applyProtection="1">
      <alignment vertical="center" shrinkToFit="1"/>
      <protection locked="0"/>
    </xf>
    <xf numFmtId="189" fontId="20" fillId="0" borderId="6" xfId="2" applyNumberFormat="1" applyFont="1" applyBorder="1" applyAlignment="1">
      <alignment horizontal="center" vertical="center" shrinkToFit="1"/>
    </xf>
    <xf numFmtId="0" fontId="1" fillId="0" borderId="2" xfId="0" applyFont="1" applyFill="1" applyBorder="1" applyAlignment="1" applyProtection="1">
      <alignment vertical="center" shrinkToFit="1"/>
      <protection locked="0"/>
    </xf>
    <xf numFmtId="0" fontId="1" fillId="11" borderId="2" xfId="0" applyFont="1" applyFill="1" applyBorder="1" applyAlignment="1">
      <alignment vertical="center" shrinkToFit="1"/>
    </xf>
    <xf numFmtId="191" fontId="1" fillId="11" borderId="2" xfId="0" applyNumberFormat="1" applyFont="1" applyFill="1" applyBorder="1" applyAlignment="1">
      <alignment vertical="center" shrinkToFit="1"/>
    </xf>
    <xf numFmtId="0" fontId="20" fillId="12" borderId="2" xfId="0" applyFont="1" applyFill="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2" xfId="0" applyBorder="1">
      <alignment vertical="center"/>
    </xf>
    <xf numFmtId="0" fontId="0" fillId="0" borderId="2" xfId="0" applyBorder="1" applyAlignment="1">
      <alignment horizontal="center" vertical="center"/>
    </xf>
    <xf numFmtId="179" fontId="1" fillId="11" borderId="2" xfId="0" applyNumberFormat="1" applyFont="1" applyFill="1" applyBorder="1" applyAlignment="1">
      <alignment vertical="center" shrinkToFit="1"/>
    </xf>
    <xf numFmtId="0" fontId="0" fillId="0" borderId="2" xfId="0" applyFont="1" applyFill="1" applyBorder="1" applyAlignment="1">
      <alignment horizontal="center" vertical="center" shrinkToFit="1"/>
    </xf>
    <xf numFmtId="0" fontId="0" fillId="11" borderId="2" xfId="0" applyFill="1" applyBorder="1">
      <alignment vertical="center"/>
    </xf>
    <xf numFmtId="0" fontId="27" fillId="0" borderId="7" xfId="0" applyFont="1" applyFill="1" applyBorder="1" applyAlignment="1" applyProtection="1">
      <alignment vertical="center"/>
    </xf>
    <xf numFmtId="192" fontId="0" fillId="0" borderId="0" xfId="0" applyNumberFormat="1">
      <alignment vertical="center"/>
    </xf>
    <xf numFmtId="180" fontId="0" fillId="11" borderId="2" xfId="0" applyNumberFormat="1" applyFill="1" applyBorder="1">
      <alignment vertical="center"/>
    </xf>
    <xf numFmtId="0" fontId="1" fillId="0" borderId="8" xfId="0" applyFont="1" applyFill="1" applyBorder="1" applyAlignment="1">
      <alignment horizontal="center" vertical="center" shrinkToFit="1"/>
    </xf>
    <xf numFmtId="0" fontId="0" fillId="0" borderId="28" xfId="0" applyBorder="1">
      <alignment vertical="center"/>
    </xf>
    <xf numFmtId="0" fontId="0" fillId="0" borderId="1" xfId="0" applyBorder="1" applyProtection="1">
      <alignment vertical="center"/>
    </xf>
    <xf numFmtId="0" fontId="16" fillId="0" borderId="0" xfId="0" applyFont="1" applyBorder="1" applyAlignment="1" applyProtection="1">
      <alignment horizontal="center" vertical="center"/>
    </xf>
    <xf numFmtId="0" fontId="16" fillId="0" borderId="9" xfId="0" applyFont="1" applyBorder="1" applyAlignment="1" applyProtection="1">
      <alignment horizontal="center" vertical="center"/>
    </xf>
    <xf numFmtId="0" fontId="1" fillId="0" borderId="0" xfId="0" applyFont="1" applyBorder="1" applyAlignment="1" applyProtection="1">
      <alignment horizontal="left" vertical="center" indent="1"/>
    </xf>
    <xf numFmtId="0" fontId="0" fillId="0" borderId="3" xfId="0" applyBorder="1" applyProtection="1">
      <alignment vertical="center"/>
    </xf>
    <xf numFmtId="0" fontId="16" fillId="0" borderId="10" xfId="0" applyFont="1" applyBorder="1" applyAlignment="1" applyProtection="1">
      <alignment horizontal="center" vertical="center"/>
    </xf>
    <xf numFmtId="0" fontId="16" fillId="0" borderId="4" xfId="0" applyFont="1" applyBorder="1" applyAlignment="1" applyProtection="1">
      <alignment horizontal="center" vertical="center"/>
    </xf>
    <xf numFmtId="0" fontId="0" fillId="0" borderId="0" xfId="0" applyProtection="1">
      <alignment vertical="center"/>
    </xf>
    <xf numFmtId="0" fontId="1" fillId="0" borderId="2" xfId="0" applyFont="1" applyBorder="1" applyAlignment="1" applyProtection="1">
      <alignment horizontal="center" vertical="center" shrinkToFit="1"/>
    </xf>
    <xf numFmtId="0" fontId="0" fillId="0" borderId="2" xfId="0" applyFont="1" applyBorder="1" applyAlignment="1" applyProtection="1">
      <alignment vertical="center" shrinkToFit="1"/>
    </xf>
    <xf numFmtId="0" fontId="1" fillId="0" borderId="2" xfId="0" applyFont="1" applyBorder="1" applyAlignment="1" applyProtection="1">
      <alignment vertical="center" shrinkToFit="1"/>
    </xf>
    <xf numFmtId="190" fontId="1" fillId="0" borderId="2" xfId="0" applyNumberFormat="1" applyFont="1" applyBorder="1" applyAlignment="1" applyProtection="1">
      <alignment vertical="center" shrinkToFit="1"/>
    </xf>
    <xf numFmtId="189" fontId="1" fillId="0" borderId="2" xfId="2" applyNumberFormat="1" applyFont="1" applyBorder="1" applyAlignment="1" applyProtection="1">
      <alignment vertical="center" shrinkToFit="1"/>
    </xf>
    <xf numFmtId="181" fontId="1" fillId="0" borderId="2" xfId="0" applyNumberFormat="1" applyFont="1" applyBorder="1" applyAlignment="1" applyProtection="1">
      <alignment vertical="center" shrinkToFit="1"/>
    </xf>
    <xf numFmtId="2" fontId="1" fillId="0" borderId="2" xfId="0" applyNumberFormat="1" applyFont="1" applyBorder="1" applyAlignment="1" applyProtection="1">
      <alignment vertical="center" shrinkToFit="1"/>
    </xf>
    <xf numFmtId="180" fontId="1" fillId="0" borderId="2" xfId="0" applyNumberFormat="1" applyFont="1" applyBorder="1" applyAlignment="1" applyProtection="1">
      <alignment vertical="center" shrinkToFit="1"/>
    </xf>
    <xf numFmtId="189" fontId="20" fillId="0" borderId="2" xfId="0" applyNumberFormat="1" applyFont="1" applyBorder="1" applyAlignment="1" applyProtection="1">
      <alignment horizontal="right" vertical="center" shrinkToFit="1"/>
    </xf>
    <xf numFmtId="0" fontId="20" fillId="0" borderId="2" xfId="0" applyFont="1" applyBorder="1" applyAlignment="1" applyProtection="1">
      <alignment horizontal="right" vertical="center" shrinkToFit="1"/>
    </xf>
    <xf numFmtId="0" fontId="0" fillId="0" borderId="2" xfId="0" applyFont="1" applyBorder="1" applyAlignment="1" applyProtection="1">
      <alignment horizontal="center" vertical="center" shrinkToFit="1"/>
    </xf>
    <xf numFmtId="189" fontId="20" fillId="0" borderId="2" xfId="2" applyNumberFormat="1" applyFont="1" applyBorder="1" applyAlignment="1" applyProtection="1">
      <alignment vertical="center" shrinkToFit="1"/>
    </xf>
    <xf numFmtId="0" fontId="20" fillId="0" borderId="11" xfId="0" applyFont="1" applyBorder="1" applyAlignment="1" applyProtection="1">
      <alignment horizontal="right" vertical="center" shrinkToFit="1"/>
    </xf>
    <xf numFmtId="189" fontId="20" fillId="0" borderId="11" xfId="2" applyNumberFormat="1" applyFont="1" applyBorder="1" applyAlignment="1" applyProtection="1">
      <alignment vertical="center" shrinkToFit="1"/>
    </xf>
    <xf numFmtId="189" fontId="20" fillId="0" borderId="5" xfId="2" applyNumberFormat="1" applyFont="1" applyFill="1" applyBorder="1" applyAlignment="1" applyProtection="1">
      <alignment vertical="center" shrinkToFit="1"/>
    </xf>
    <xf numFmtId="0" fontId="20" fillId="0" borderId="12" xfId="0" applyFont="1" applyBorder="1" applyAlignment="1" applyProtection="1">
      <alignment vertical="center" shrinkToFit="1"/>
    </xf>
    <xf numFmtId="0" fontId="1" fillId="0" borderId="0" xfId="0" applyFont="1" applyFill="1" applyProtection="1">
      <alignment vertical="center"/>
    </xf>
    <xf numFmtId="0" fontId="1" fillId="0" borderId="0" xfId="0" applyFont="1" applyProtection="1">
      <alignment vertical="center"/>
    </xf>
    <xf numFmtId="0" fontId="0" fillId="0" borderId="0" xfId="0" applyFont="1" applyFill="1" applyAlignment="1" applyProtection="1">
      <alignment horizontal="left" vertical="center" indent="1"/>
    </xf>
    <xf numFmtId="0" fontId="0" fillId="0" borderId="0" xfId="0" applyAlignment="1" applyProtection="1">
      <alignment horizontal="left" vertical="center" indent="1"/>
    </xf>
    <xf numFmtId="0" fontId="18" fillId="0" borderId="2" xfId="0" applyFont="1" applyBorder="1">
      <alignment vertical="center"/>
    </xf>
    <xf numFmtId="0" fontId="18" fillId="0" borderId="2" xfId="0" applyFont="1" applyBorder="1" applyAlignment="1">
      <alignment horizontal="center" vertical="center"/>
    </xf>
    <xf numFmtId="0" fontId="18" fillId="11" borderId="2" xfId="0" applyFont="1" applyFill="1" applyBorder="1">
      <alignment vertical="center"/>
    </xf>
    <xf numFmtId="189" fontId="0" fillId="0" borderId="2" xfId="0" applyNumberFormat="1" applyFont="1" applyFill="1" applyBorder="1" applyAlignment="1" applyProtection="1">
      <alignment vertical="center" shrinkToFit="1"/>
      <protection locked="0"/>
    </xf>
    <xf numFmtId="181" fontId="0" fillId="0" borderId="2" xfId="0" applyNumberFormat="1" applyFont="1" applyBorder="1" applyAlignment="1" applyProtection="1">
      <alignment vertical="center" shrinkToFit="1"/>
    </xf>
    <xf numFmtId="190" fontId="0" fillId="0" borderId="2" xfId="0" applyNumberFormat="1" applyFont="1" applyBorder="1" applyAlignment="1" applyProtection="1">
      <alignment vertical="center" shrinkToFit="1"/>
    </xf>
    <xf numFmtId="179" fontId="0" fillId="0" borderId="2" xfId="0" applyNumberFormat="1" applyFont="1" applyBorder="1" applyAlignment="1" applyProtection="1">
      <alignment vertical="center" shrinkToFit="1"/>
    </xf>
    <xf numFmtId="2" fontId="0" fillId="0" borderId="2" xfId="0" applyNumberFormat="1" applyFont="1" applyBorder="1" applyAlignment="1" applyProtection="1">
      <alignment vertical="center" shrinkToFit="1"/>
    </xf>
    <xf numFmtId="0" fontId="0" fillId="7" borderId="2" xfId="0" applyFont="1" applyFill="1" applyBorder="1" applyAlignment="1" applyProtection="1">
      <alignment vertical="center" shrinkToFit="1"/>
    </xf>
    <xf numFmtId="190" fontId="0" fillId="0" borderId="2" xfId="0" applyNumberFormat="1" applyFont="1" applyFill="1" applyBorder="1" applyAlignment="1" applyProtection="1">
      <alignment vertical="center" shrinkToFit="1"/>
    </xf>
    <xf numFmtId="180" fontId="0" fillId="0" borderId="2" xfId="0" applyNumberFormat="1" applyFont="1" applyBorder="1" applyAlignment="1" applyProtection="1">
      <alignment vertical="center" shrinkToFit="1"/>
    </xf>
    <xf numFmtId="0" fontId="6" fillId="0" borderId="7" xfId="0" applyFont="1" applyFill="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0" borderId="0" xfId="0" applyFont="1" applyAlignment="1" applyProtection="1">
      <alignment vertical="center" wrapText="1"/>
    </xf>
    <xf numFmtId="0" fontId="6" fillId="0" borderId="0" xfId="0" applyFont="1" applyProtection="1">
      <alignment vertical="center"/>
    </xf>
    <xf numFmtId="0" fontId="6" fillId="0" borderId="0" xfId="0" applyFont="1" applyBorder="1" applyAlignment="1" applyProtection="1">
      <alignment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3" xfId="0" applyFont="1" applyBorder="1" applyProtection="1">
      <alignment vertical="center"/>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6" fillId="0" borderId="6" xfId="0" applyFont="1" applyBorder="1" applyProtection="1">
      <alignment vertical="center"/>
    </xf>
    <xf numFmtId="184" fontId="6" fillId="12" borderId="0" xfId="0" applyNumberFormat="1" applyFont="1" applyFill="1" applyAlignment="1" applyProtection="1">
      <alignment vertical="center"/>
      <protection locked="0"/>
    </xf>
    <xf numFmtId="0" fontId="3" fillId="0" borderId="0" xfId="0" applyFont="1" applyProtection="1">
      <alignment vertical="center"/>
    </xf>
    <xf numFmtId="0" fontId="6" fillId="0" borderId="0" xfId="0" applyFont="1" applyAlignment="1" applyProtection="1">
      <alignment vertical="center"/>
    </xf>
    <xf numFmtId="0" fontId="3" fillId="12" borderId="0" xfId="0" applyFont="1" applyFill="1" applyProtection="1">
      <alignment vertical="center"/>
    </xf>
    <xf numFmtId="0" fontId="6" fillId="0" borderId="13" xfId="0" quotePrefix="1" applyFont="1" applyBorder="1" applyProtection="1">
      <alignment vertical="center"/>
    </xf>
    <xf numFmtId="0" fontId="3" fillId="0" borderId="14" xfId="0" applyFont="1" applyBorder="1" applyProtection="1">
      <alignment vertical="center"/>
    </xf>
    <xf numFmtId="0" fontId="3" fillId="0" borderId="1" xfId="0" applyFont="1" applyBorder="1" applyAlignment="1" applyProtection="1">
      <alignment vertical="center"/>
    </xf>
    <xf numFmtId="0" fontId="3" fillId="0" borderId="0" xfId="0" applyFont="1" applyBorder="1" applyAlignment="1" applyProtection="1">
      <alignment horizontal="center" vertical="center" textRotation="255"/>
    </xf>
    <xf numFmtId="0" fontId="6" fillId="0" borderId="0" xfId="0" quotePrefix="1" applyFont="1" applyAlignment="1" applyProtection="1">
      <alignment horizontal="left" vertical="center"/>
    </xf>
    <xf numFmtId="0" fontId="6" fillId="0" borderId="9" xfId="0" applyFont="1" applyBorder="1" applyAlignment="1" applyProtection="1">
      <alignment vertical="center" shrinkToFit="1"/>
    </xf>
    <xf numFmtId="0" fontId="6" fillId="0" borderId="1" xfId="0" applyFont="1" applyBorder="1" applyProtection="1">
      <alignment vertical="center"/>
    </xf>
    <xf numFmtId="0" fontId="6" fillId="0" borderId="0" xfId="0" applyFont="1" applyBorder="1" applyProtection="1">
      <alignment vertical="center"/>
    </xf>
    <xf numFmtId="0" fontId="6" fillId="0" borderId="9" xfId="0" applyFont="1" applyBorder="1" applyProtection="1">
      <alignment vertical="center"/>
    </xf>
    <xf numFmtId="0" fontId="6" fillId="0" borderId="3" xfId="0" applyFont="1" applyBorder="1" applyProtection="1">
      <alignment vertical="center"/>
    </xf>
    <xf numFmtId="0" fontId="6" fillId="0" borderId="10" xfId="0" applyFont="1" applyBorder="1" applyProtection="1">
      <alignment vertical="center"/>
    </xf>
    <xf numFmtId="0" fontId="6" fillId="0" borderId="4" xfId="0" applyFont="1" applyBorder="1" applyAlignment="1" applyProtection="1">
      <alignment horizontal="center" vertical="center"/>
    </xf>
    <xf numFmtId="0" fontId="5" fillId="0" borderId="0" xfId="0" applyFont="1" applyBorder="1" applyProtection="1">
      <alignment vertical="center"/>
    </xf>
    <xf numFmtId="0" fontId="5" fillId="0" borderId="0" xfId="0" quotePrefix="1" applyFont="1" applyBorder="1" applyProtection="1">
      <alignment vertical="center"/>
    </xf>
    <xf numFmtId="0" fontId="5" fillId="0" borderId="0" xfId="0" applyFont="1" applyProtection="1">
      <alignment vertical="center"/>
    </xf>
    <xf numFmtId="0" fontId="5" fillId="0" borderId="0" xfId="0" quotePrefix="1" applyFont="1" applyAlignment="1" applyProtection="1">
      <alignment vertical="center" wrapText="1"/>
    </xf>
    <xf numFmtId="0" fontId="6" fillId="0" borderId="8" xfId="0"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38" fontId="6" fillId="0" borderId="13" xfId="2" applyFont="1" applyBorder="1" applyAlignment="1" applyProtection="1">
      <alignment vertical="center"/>
    </xf>
    <xf numFmtId="0" fontId="6" fillId="0" borderId="0" xfId="0" quotePrefix="1" applyFont="1" applyBorder="1" applyAlignment="1" applyProtection="1">
      <alignment horizontal="center" vertical="center" wrapText="1"/>
    </xf>
    <xf numFmtId="0" fontId="6" fillId="0" borderId="0" xfId="0" applyFont="1" applyAlignment="1" applyProtection="1">
      <alignment vertical="top"/>
    </xf>
    <xf numFmtId="0" fontId="6" fillId="0" borderId="0" xfId="0" quotePrefix="1" applyFont="1" applyBorder="1" applyAlignment="1" applyProtection="1">
      <alignment vertical="center" wrapText="1"/>
    </xf>
    <xf numFmtId="0" fontId="6" fillId="0" borderId="0" xfId="0" quotePrefix="1" applyFont="1" applyAlignment="1" applyProtection="1">
      <alignment vertical="center" wrapText="1"/>
    </xf>
    <xf numFmtId="0" fontId="28" fillId="0" borderId="0" xfId="0" applyFont="1" applyAlignment="1" applyProtection="1">
      <alignment vertical="center"/>
    </xf>
    <xf numFmtId="0" fontId="28" fillId="0" borderId="0" xfId="0" applyFont="1" applyAlignment="1" applyProtection="1"/>
    <xf numFmtId="0" fontId="6" fillId="0" borderId="0" xfId="0" applyFont="1" applyProtection="1">
      <alignment vertical="center"/>
      <protection locked="0"/>
    </xf>
    <xf numFmtId="178" fontId="6" fillId="0" borderId="0" xfId="0" applyNumberFormat="1" applyFont="1" applyProtection="1">
      <alignment vertical="center"/>
    </xf>
    <xf numFmtId="0" fontId="27" fillId="0" borderId="7" xfId="0" applyFont="1" applyBorder="1" applyAlignment="1" applyProtection="1">
      <alignment vertical="center"/>
    </xf>
    <xf numFmtId="0" fontId="27" fillId="0" borderId="6" xfId="0" applyFont="1" applyBorder="1" applyAlignment="1" applyProtection="1">
      <alignment vertical="center"/>
    </xf>
    <xf numFmtId="0" fontId="6" fillId="0" borderId="0" xfId="0" applyFont="1" applyAlignment="1" applyProtection="1">
      <alignment vertical="center"/>
      <protection locked="0"/>
    </xf>
    <xf numFmtId="0" fontId="6" fillId="13" borderId="2" xfId="0" applyFont="1" applyFill="1" applyBorder="1" applyAlignment="1" applyProtection="1">
      <alignment horizontal="center" vertical="center"/>
    </xf>
    <xf numFmtId="0" fontId="6" fillId="13" borderId="11" xfId="0" applyFont="1" applyFill="1" applyBorder="1" applyAlignment="1" applyProtection="1">
      <alignment horizontal="center" vertical="center"/>
    </xf>
    <xf numFmtId="184" fontId="6" fillId="0" borderId="7" xfId="0" applyNumberFormat="1" applyFont="1" applyFill="1" applyBorder="1" applyAlignment="1" applyProtection="1">
      <alignment vertical="center"/>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6" fillId="0" borderId="1" xfId="0" applyFont="1" applyBorder="1" applyAlignment="1" applyProtection="1">
      <alignment vertical="center"/>
    </xf>
    <xf numFmtId="0" fontId="6" fillId="0" borderId="3" xfId="0" applyFont="1" applyBorder="1" applyAlignment="1" applyProtection="1">
      <alignment vertical="center"/>
    </xf>
    <xf numFmtId="0" fontId="6" fillId="0" borderId="10" xfId="0" applyFont="1" applyBorder="1" applyAlignment="1" applyProtection="1">
      <alignment vertical="center"/>
    </xf>
    <xf numFmtId="38" fontId="6" fillId="0" borderId="0" xfId="0" applyNumberFormat="1" applyFont="1" applyProtection="1">
      <alignment vertical="center"/>
    </xf>
    <xf numFmtId="0" fontId="5" fillId="0" borderId="0" xfId="0" applyFont="1" applyAlignment="1" applyProtection="1">
      <alignment vertical="center" shrinkToFit="1"/>
      <protection locked="0"/>
    </xf>
    <xf numFmtId="0" fontId="5" fillId="0" borderId="0" xfId="0" applyFont="1" applyAlignment="1" applyProtection="1">
      <alignment vertical="center"/>
      <protection locked="0"/>
    </xf>
    <xf numFmtId="0" fontId="4" fillId="0" borderId="0" xfId="0" applyFont="1" applyAlignment="1" applyProtection="1">
      <alignment horizontal="center" vertical="center"/>
    </xf>
    <xf numFmtId="0" fontId="6" fillId="0" borderId="12" xfId="0" applyFont="1" applyBorder="1" applyProtection="1">
      <alignment vertical="center"/>
    </xf>
    <xf numFmtId="0" fontId="6" fillId="0" borderId="14" xfId="0" applyFont="1" applyBorder="1" applyProtection="1">
      <alignment vertical="center"/>
    </xf>
    <xf numFmtId="0" fontId="6" fillId="0" borderId="1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2" xfId="0" applyNumberFormat="1" applyFont="1" applyBorder="1" applyAlignment="1" applyProtection="1">
      <alignment vertical="center" wrapText="1" shrinkToFit="1"/>
    </xf>
    <xf numFmtId="178" fontId="6" fillId="0" borderId="5" xfId="2" applyNumberFormat="1" applyFont="1" applyBorder="1" applyAlignment="1" applyProtection="1">
      <alignment vertical="center"/>
    </xf>
    <xf numFmtId="178" fontId="6" fillId="0" borderId="7" xfId="2" applyNumberFormat="1" applyFont="1" applyBorder="1" applyAlignment="1" applyProtection="1">
      <alignment vertical="center"/>
    </xf>
    <xf numFmtId="178" fontId="6" fillId="0" borderId="6" xfId="2" applyNumberFormat="1" applyFont="1" applyBorder="1" applyAlignment="1" applyProtection="1">
      <alignment vertical="center"/>
    </xf>
    <xf numFmtId="0" fontId="6" fillId="0" borderId="0" xfId="0" quotePrefix="1" applyFont="1" applyBorder="1" applyAlignment="1" applyProtection="1">
      <alignment horizontal="center" vertical="center"/>
    </xf>
    <xf numFmtId="0" fontId="6" fillId="0" borderId="0" xfId="0" applyFont="1" applyAlignment="1" applyProtection="1">
      <alignment vertical="center" wrapText="1"/>
    </xf>
    <xf numFmtId="0" fontId="6" fillId="0" borderId="2" xfId="0" applyFont="1" applyBorder="1" applyAlignment="1" applyProtection="1">
      <alignment horizontal="center" vertical="center"/>
    </xf>
    <xf numFmtId="178" fontId="6" fillId="0" borderId="2" xfId="2" applyNumberFormat="1" applyFont="1" applyBorder="1" applyAlignment="1" applyProtection="1">
      <alignment vertical="center"/>
    </xf>
    <xf numFmtId="0" fontId="6" fillId="0" borderId="0" xfId="0" applyFont="1" applyBorder="1" applyAlignment="1" applyProtection="1">
      <alignment vertical="center" wrapText="1"/>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pplyProtection="1">
      <alignment horizontal="distributed" vertical="center"/>
    </xf>
    <xf numFmtId="0" fontId="6" fillId="0" borderId="13" xfId="0" applyFont="1" applyBorder="1" applyAlignment="1" applyProtection="1">
      <alignment horizontal="distributed" vertical="center"/>
    </xf>
    <xf numFmtId="0" fontId="6" fillId="0" borderId="14" xfId="0" applyFont="1" applyBorder="1" applyAlignment="1" applyProtection="1">
      <alignment horizontal="distributed" vertical="center"/>
    </xf>
    <xf numFmtId="0" fontId="6" fillId="0" borderId="1"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6" fillId="0" borderId="9" xfId="0" applyFont="1" applyBorder="1" applyAlignment="1" applyProtection="1">
      <alignment horizontal="distributed" vertical="center"/>
    </xf>
    <xf numFmtId="0" fontId="6" fillId="0" borderId="3" xfId="0" applyFont="1" applyBorder="1" applyAlignment="1" applyProtection="1">
      <alignment horizontal="distributed" vertical="center"/>
    </xf>
    <xf numFmtId="0" fontId="6" fillId="0" borderId="10" xfId="0" applyFont="1" applyBorder="1" applyAlignment="1" applyProtection="1">
      <alignment horizontal="distributed" vertical="center"/>
    </xf>
    <xf numFmtId="0" fontId="6" fillId="0" borderId="4" xfId="0" applyFont="1" applyBorder="1" applyAlignment="1" applyProtection="1">
      <alignment horizontal="distributed" vertical="center"/>
    </xf>
    <xf numFmtId="0" fontId="6" fillId="0" borderId="12" xfId="0" applyFont="1" applyBorder="1" applyAlignment="1" applyProtection="1">
      <alignment horizontal="distributed" vertical="center" wrapText="1"/>
    </xf>
    <xf numFmtId="0" fontId="6" fillId="0" borderId="13" xfId="0" applyFont="1" applyBorder="1" applyAlignment="1" applyProtection="1">
      <alignment horizontal="distributed" vertical="center" wrapText="1"/>
    </xf>
    <xf numFmtId="0" fontId="6" fillId="0" borderId="14" xfId="0" applyFont="1" applyBorder="1" applyAlignment="1" applyProtection="1">
      <alignment horizontal="distributed" vertical="center" wrapText="1"/>
    </xf>
    <xf numFmtId="0" fontId="6" fillId="0" borderId="1"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9" xfId="0" applyFont="1" applyBorder="1" applyAlignment="1" applyProtection="1">
      <alignment horizontal="distributed" vertical="center" wrapText="1"/>
    </xf>
    <xf numFmtId="0" fontId="6" fillId="0" borderId="3" xfId="0" applyFont="1" applyBorder="1" applyAlignment="1" applyProtection="1">
      <alignment horizontal="distributed" vertical="center" wrapText="1"/>
    </xf>
    <xf numFmtId="0" fontId="6" fillId="0" borderId="10" xfId="0" applyFont="1" applyBorder="1" applyAlignment="1" applyProtection="1">
      <alignment horizontal="distributed" vertical="center" wrapText="1"/>
    </xf>
    <xf numFmtId="0" fontId="6" fillId="0" borderId="4" xfId="0" applyFont="1" applyBorder="1" applyAlignment="1" applyProtection="1">
      <alignment horizontal="distributed" vertical="center" wrapText="1"/>
    </xf>
    <xf numFmtId="0" fontId="6" fillId="0" borderId="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84" fontId="6" fillId="0" borderId="10" xfId="0" applyNumberFormat="1" applyFont="1" applyBorder="1" applyProtection="1">
      <alignment vertical="center"/>
    </xf>
    <xf numFmtId="0" fontId="6" fillId="0" borderId="13" xfId="0" applyFont="1" applyBorder="1" applyAlignment="1" applyProtection="1">
      <alignment horizontal="center" vertical="center"/>
    </xf>
    <xf numFmtId="184" fontId="6" fillId="0" borderId="7" xfId="0" applyNumberFormat="1"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178" fontId="6" fillId="0" borderId="16" xfId="2" applyNumberFormat="1" applyFont="1" applyBorder="1" applyAlignment="1" applyProtection="1">
      <alignment vertical="center"/>
    </xf>
    <xf numFmtId="178" fontId="6" fillId="0" borderId="17" xfId="2" applyNumberFormat="1" applyFont="1" applyBorder="1" applyAlignment="1" applyProtection="1">
      <alignment vertical="center"/>
    </xf>
    <xf numFmtId="178" fontId="6" fillId="0" borderId="18" xfId="2" applyNumberFormat="1" applyFont="1" applyBorder="1" applyAlignment="1" applyProtection="1">
      <alignment vertical="center"/>
    </xf>
    <xf numFmtId="0" fontId="6" fillId="0" borderId="5" xfId="0" applyFont="1" applyBorder="1" applyAlignment="1" applyProtection="1">
      <alignment horizontal="center" vertical="center"/>
    </xf>
    <xf numFmtId="0" fontId="6" fillId="0" borderId="0" xfId="0" applyFont="1" applyBorder="1" applyAlignment="1" applyProtection="1">
      <alignment horizontal="center" vertical="center"/>
    </xf>
    <xf numFmtId="0" fontId="4" fillId="0" borderId="0" xfId="0" applyFont="1" applyAlignment="1" applyProtection="1">
      <alignment horizontal="left" vertical="center" wrapText="1"/>
    </xf>
    <xf numFmtId="0" fontId="3" fillId="0" borderId="12" xfId="0" applyFont="1" applyBorder="1" applyAlignment="1" applyProtection="1">
      <alignment horizontal="distributed" vertical="center" wrapText="1"/>
    </xf>
    <xf numFmtId="0" fontId="3" fillId="0" borderId="13" xfId="0" applyFont="1" applyBorder="1" applyAlignment="1" applyProtection="1">
      <alignment horizontal="distributed" vertical="center" wrapText="1"/>
    </xf>
    <xf numFmtId="0" fontId="3" fillId="0" borderId="14" xfId="0" applyFont="1" applyBorder="1" applyAlignment="1" applyProtection="1">
      <alignment horizontal="distributed" vertical="center" wrapText="1"/>
    </xf>
    <xf numFmtId="0" fontId="3" fillId="0" borderId="2" xfId="0" applyFont="1" applyBorder="1" applyAlignment="1" applyProtection="1">
      <alignment horizontal="center" vertical="center" textRotation="255"/>
      <protection locked="0"/>
    </xf>
    <xf numFmtId="184" fontId="6" fillId="0" borderId="0" xfId="0" applyNumberFormat="1" applyFont="1" applyAlignment="1" applyProtection="1">
      <alignment horizontal="right" vertical="center"/>
      <protection locked="0"/>
    </xf>
    <xf numFmtId="0" fontId="6" fillId="0" borderId="5" xfId="0" applyFont="1" applyBorder="1" applyAlignment="1" applyProtection="1">
      <alignment horizontal="distributed" vertical="center"/>
    </xf>
    <xf numFmtId="0" fontId="6" fillId="0" borderId="7" xfId="0" applyFont="1" applyBorder="1" applyAlignment="1" applyProtection="1">
      <alignment horizontal="distributed" vertical="center"/>
    </xf>
    <xf numFmtId="0" fontId="6" fillId="0" borderId="6" xfId="0" applyFont="1" applyBorder="1" applyAlignment="1" applyProtection="1">
      <alignment horizontal="distributed" vertical="center"/>
    </xf>
    <xf numFmtId="0" fontId="5" fillId="0" borderId="5"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19" xfId="0" applyFont="1" applyBorder="1" applyAlignment="1" applyProtection="1">
      <alignment vertical="center" wrapText="1"/>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184" fontId="6" fillId="12" borderId="0" xfId="0" applyNumberFormat="1" applyFont="1" applyFill="1" applyAlignment="1" applyProtection="1">
      <alignment horizontal="left" vertical="center" shrinkToFit="1"/>
      <protection locked="0"/>
    </xf>
    <xf numFmtId="0" fontId="6" fillId="0" borderId="7" xfId="0" applyFont="1" applyFill="1" applyBorder="1" applyAlignment="1" applyProtection="1">
      <alignment horizontal="center" vertical="center"/>
    </xf>
    <xf numFmtId="0" fontId="5" fillId="0" borderId="12" xfId="0" applyFont="1" applyBorder="1" applyAlignment="1" applyProtection="1">
      <alignment horizontal="distributed" vertical="center" wrapText="1"/>
    </xf>
    <xf numFmtId="0" fontId="5" fillId="0" borderId="13" xfId="0" applyFont="1" applyBorder="1" applyAlignment="1" applyProtection="1">
      <alignment horizontal="distributed" vertical="center" wrapText="1"/>
    </xf>
    <xf numFmtId="0" fontId="5" fillId="0" borderId="14"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9" xfId="0" applyFont="1" applyBorder="1" applyAlignment="1" applyProtection="1">
      <alignment horizontal="distributed" vertical="center" wrapText="1"/>
    </xf>
    <xf numFmtId="0" fontId="6" fillId="0" borderId="5"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178" fontId="6" fillId="0" borderId="12" xfId="2" applyNumberFormat="1" applyFont="1" applyBorder="1" applyProtection="1">
      <alignment vertical="center"/>
    </xf>
    <xf numFmtId="178" fontId="6" fillId="0" borderId="13" xfId="2" applyNumberFormat="1" applyFont="1" applyBorder="1" applyProtection="1">
      <alignment vertical="center"/>
    </xf>
    <xf numFmtId="178" fontId="6" fillId="0" borderId="12" xfId="0" applyNumberFormat="1" applyFont="1" applyBorder="1" applyProtection="1">
      <alignment vertical="center"/>
    </xf>
    <xf numFmtId="178" fontId="6" fillId="0" borderId="13" xfId="0" applyNumberFormat="1" applyFont="1" applyBorder="1" applyProtection="1">
      <alignment vertical="center"/>
    </xf>
    <xf numFmtId="0" fontId="3" fillId="0" borderId="12" xfId="0" applyFont="1" applyBorder="1" applyAlignment="1" applyProtection="1">
      <alignment horizontal="distributed" vertical="center"/>
    </xf>
    <xf numFmtId="0" fontId="3" fillId="0" borderId="13" xfId="0" applyFont="1" applyBorder="1" applyAlignment="1" applyProtection="1">
      <alignment horizontal="distributed" vertical="center"/>
    </xf>
    <xf numFmtId="0" fontId="3" fillId="0" borderId="14" xfId="0" applyFont="1" applyBorder="1" applyAlignment="1" applyProtection="1">
      <alignment horizontal="distributed" vertical="center"/>
    </xf>
    <xf numFmtId="0" fontId="6" fillId="0" borderId="0" xfId="0" applyFont="1" applyAlignment="1" applyProtection="1">
      <alignment horizontal="right" vertical="center"/>
    </xf>
    <xf numFmtId="0" fontId="3" fillId="0" borderId="3" xfId="0" applyFont="1" applyBorder="1" applyAlignment="1" applyProtection="1">
      <alignment horizontal="distributed" vertical="center" wrapText="1"/>
    </xf>
    <xf numFmtId="0" fontId="3" fillId="0" borderId="10" xfId="0" applyFont="1" applyBorder="1" applyAlignment="1" applyProtection="1">
      <alignment horizontal="distributed" vertical="center" wrapText="1"/>
    </xf>
    <xf numFmtId="0" fontId="3" fillId="0" borderId="4" xfId="0" applyFont="1" applyBorder="1" applyAlignment="1" applyProtection="1">
      <alignment horizontal="distributed" vertical="center" wrapText="1"/>
    </xf>
    <xf numFmtId="0" fontId="6" fillId="0" borderId="12"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187" fontId="6" fillId="12" borderId="13" xfId="0" applyNumberFormat="1" applyFont="1" applyFill="1" applyBorder="1" applyAlignment="1" applyProtection="1">
      <alignment horizontal="left" vertical="center"/>
      <protection locked="0"/>
    </xf>
    <xf numFmtId="0" fontId="6" fillId="0" borderId="3"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0" borderId="7" xfId="0" applyFont="1" applyBorder="1" applyAlignment="1" applyProtection="1">
      <alignment vertical="center" wrapText="1"/>
    </xf>
    <xf numFmtId="0" fontId="3" fillId="0" borderId="6" xfId="0" applyFont="1" applyBorder="1" applyAlignment="1" applyProtection="1">
      <alignment vertical="center" wrapText="1"/>
    </xf>
    <xf numFmtId="0" fontId="6" fillId="0" borderId="0" xfId="0" applyNumberFormat="1" applyFont="1" applyBorder="1" applyProtection="1">
      <alignment vertical="center"/>
      <protection locked="0"/>
    </xf>
    <xf numFmtId="178" fontId="6" fillId="0" borderId="5" xfId="2" applyNumberFormat="1" applyFont="1" applyBorder="1" applyAlignment="1" applyProtection="1">
      <alignment vertical="center"/>
      <protection locked="0"/>
    </xf>
    <xf numFmtId="178" fontId="6" fillId="0" borderId="7" xfId="2" applyNumberFormat="1" applyFont="1" applyBorder="1" applyAlignment="1" applyProtection="1">
      <alignment vertical="center"/>
      <protection locked="0"/>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6" fillId="0" borderId="2" xfId="0" applyFont="1" applyBorder="1" applyAlignment="1" applyProtection="1">
      <alignment vertical="center"/>
    </xf>
    <xf numFmtId="0" fontId="6" fillId="0" borderId="7" xfId="0" applyFont="1" applyBorder="1" applyProtection="1">
      <alignment vertical="center"/>
    </xf>
    <xf numFmtId="0" fontId="6" fillId="0" borderId="6" xfId="0" applyFont="1" applyBorder="1" applyProtection="1">
      <alignment vertical="center"/>
    </xf>
    <xf numFmtId="182" fontId="6" fillId="0" borderId="5" xfId="0" applyNumberFormat="1" applyFont="1" applyBorder="1" applyAlignment="1" applyProtection="1">
      <alignment vertical="center" wrapText="1"/>
    </xf>
    <xf numFmtId="182" fontId="6" fillId="0" borderId="7" xfId="0" applyNumberFormat="1" applyFont="1" applyBorder="1" applyAlignment="1" applyProtection="1">
      <alignment vertical="center" wrapText="1"/>
    </xf>
    <xf numFmtId="38" fontId="6" fillId="0" borderId="2" xfId="2" applyFont="1" applyBorder="1" applyAlignment="1" applyProtection="1">
      <alignment vertical="center"/>
    </xf>
    <xf numFmtId="0" fontId="3" fillId="0" borderId="3" xfId="0" applyFont="1" applyBorder="1" applyAlignment="1" applyProtection="1">
      <alignment horizontal="distributed" vertical="center"/>
    </xf>
    <xf numFmtId="0" fontId="3" fillId="0" borderId="10" xfId="0" applyFont="1" applyBorder="1" applyAlignment="1" applyProtection="1">
      <alignment horizontal="distributed" vertical="center"/>
    </xf>
    <xf numFmtId="0" fontId="3" fillId="0" borderId="4" xfId="0" applyFont="1" applyBorder="1" applyAlignment="1" applyProtection="1">
      <alignment horizontal="distributed" vertical="center"/>
    </xf>
    <xf numFmtId="176" fontId="6" fillId="0" borderId="2" xfId="0" applyNumberFormat="1" applyFont="1" applyBorder="1" applyAlignment="1" applyProtection="1">
      <alignment vertical="center"/>
    </xf>
    <xf numFmtId="177" fontId="6" fillId="0" borderId="5" xfId="0" applyNumberFormat="1" applyFont="1" applyBorder="1" applyAlignment="1" applyProtection="1">
      <alignment horizontal="right" vertical="center"/>
    </xf>
    <xf numFmtId="177" fontId="6" fillId="0" borderId="7" xfId="0" applyNumberFormat="1" applyFont="1" applyBorder="1" applyAlignment="1" applyProtection="1">
      <alignment horizontal="right" vertical="center"/>
    </xf>
    <xf numFmtId="177" fontId="6" fillId="0" borderId="6" xfId="0" applyNumberFormat="1" applyFont="1" applyBorder="1" applyAlignment="1" applyProtection="1">
      <alignment horizontal="right" vertic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4" xfId="0" applyFont="1" applyBorder="1" applyAlignment="1" applyProtection="1">
      <alignment horizontal="center" vertical="center"/>
    </xf>
    <xf numFmtId="0" fontId="6" fillId="0" borderId="7" xfId="0" applyFont="1" applyFill="1" applyBorder="1" applyAlignment="1" applyProtection="1">
      <alignment horizontal="center" vertical="center"/>
      <protection locked="0"/>
    </xf>
    <xf numFmtId="184" fontId="6" fillId="0" borderId="0" xfId="0" applyNumberFormat="1" applyFont="1" applyBorder="1" applyProtection="1">
      <alignment vertical="center"/>
    </xf>
    <xf numFmtId="177" fontId="6" fillId="0" borderId="2" xfId="0" applyNumberFormat="1" applyFont="1" applyBorder="1" applyAlignment="1" applyProtection="1">
      <alignment vertical="center"/>
    </xf>
    <xf numFmtId="177" fontId="6" fillId="0" borderId="2" xfId="0" applyNumberFormat="1" applyFont="1" applyFill="1" applyBorder="1" applyAlignment="1" applyProtection="1">
      <alignment vertical="center"/>
    </xf>
    <xf numFmtId="0" fontId="6" fillId="0" borderId="2" xfId="0" applyFont="1" applyBorder="1" applyAlignment="1" applyProtection="1">
      <alignment horizontal="center" vertical="center" textRotation="255"/>
    </xf>
    <xf numFmtId="184" fontId="6" fillId="0" borderId="7" xfId="0" applyNumberFormat="1" applyFont="1" applyBorder="1" applyAlignment="1" applyProtection="1">
      <alignment horizontal="center" vertical="center"/>
    </xf>
    <xf numFmtId="0" fontId="3" fillId="0" borderId="12" xfId="0" applyFont="1" applyFill="1" applyBorder="1" applyAlignment="1" applyProtection="1">
      <alignment horizontal="distributed" vertical="center" wrapText="1"/>
    </xf>
    <xf numFmtId="0" fontId="3" fillId="0" borderId="13" xfId="0" applyFont="1" applyFill="1" applyBorder="1" applyAlignment="1" applyProtection="1">
      <alignment horizontal="distributed" vertical="center" wrapText="1"/>
    </xf>
    <xf numFmtId="0" fontId="3" fillId="0" borderId="14"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wrapText="1"/>
    </xf>
    <xf numFmtId="0" fontId="3" fillId="0" borderId="10"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wrapText="1"/>
    </xf>
    <xf numFmtId="0" fontId="6" fillId="0" borderId="12" xfId="0" applyFont="1" applyFill="1" applyBorder="1" applyAlignment="1" applyProtection="1">
      <alignment horizontal="distributed" vertical="center" wrapText="1"/>
    </xf>
    <xf numFmtId="0" fontId="6" fillId="0" borderId="14" xfId="0" applyFont="1" applyFill="1" applyBorder="1" applyAlignment="1" applyProtection="1">
      <alignment horizontal="distributed" vertical="center"/>
    </xf>
    <xf numFmtId="0" fontId="6" fillId="0" borderId="3" xfId="0" applyFont="1" applyFill="1" applyBorder="1" applyAlignment="1" applyProtection="1">
      <alignment horizontal="distributed" vertical="center"/>
    </xf>
    <xf numFmtId="0" fontId="6" fillId="0" borderId="4" xfId="0" applyFont="1" applyFill="1" applyBorder="1" applyAlignment="1" applyProtection="1">
      <alignment horizontal="distributed" vertical="center"/>
    </xf>
    <xf numFmtId="0" fontId="6" fillId="0" borderId="12" xfId="0" applyFont="1" applyFill="1" applyBorder="1" applyAlignment="1" applyProtection="1">
      <alignment horizontal="distributed" vertical="center"/>
    </xf>
    <xf numFmtId="0" fontId="6" fillId="0" borderId="1"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6" fillId="0"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 xfId="0" applyFont="1" applyBorder="1" applyAlignment="1" applyProtection="1">
      <alignment horizontal="distributed" vertical="center"/>
    </xf>
    <xf numFmtId="184" fontId="6" fillId="12" borderId="5" xfId="0" applyNumberFormat="1" applyFont="1" applyFill="1" applyBorder="1" applyAlignment="1" applyProtection="1">
      <alignment horizontal="left" vertical="center" wrapText="1"/>
      <protection locked="0"/>
    </xf>
    <xf numFmtId="184" fontId="6" fillId="12" borderId="7" xfId="0" applyNumberFormat="1" applyFont="1" applyFill="1" applyBorder="1" applyAlignment="1" applyProtection="1">
      <alignment horizontal="left" vertical="center" wrapText="1"/>
      <protection locked="0"/>
    </xf>
    <xf numFmtId="184" fontId="6" fillId="12" borderId="6" xfId="0" applyNumberFormat="1" applyFont="1" applyFill="1" applyBorder="1" applyAlignment="1" applyProtection="1">
      <alignment horizontal="left" vertical="center" wrapText="1"/>
      <protection locked="0"/>
    </xf>
    <xf numFmtId="178" fontId="6" fillId="0" borderId="2" xfId="2" applyNumberFormat="1" applyFont="1" applyBorder="1" applyProtection="1">
      <alignment vertical="center"/>
    </xf>
    <xf numFmtId="0" fontId="0" fillId="0" borderId="5" xfId="1" applyFont="1" applyBorder="1" applyAlignment="1" applyProtection="1">
      <alignment horizontal="left" vertical="center" wrapText="1"/>
      <protection locked="0"/>
    </xf>
    <xf numFmtId="49" fontId="6" fillId="12" borderId="5" xfId="0" applyNumberFormat="1" applyFont="1" applyFill="1" applyBorder="1" applyAlignment="1" applyProtection="1">
      <alignment horizontal="left" vertical="center" wrapText="1"/>
      <protection locked="0"/>
    </xf>
    <xf numFmtId="49" fontId="6" fillId="12" borderId="7" xfId="0" applyNumberFormat="1" applyFont="1" applyFill="1" applyBorder="1" applyAlignment="1" applyProtection="1">
      <alignment horizontal="left" vertical="center" wrapText="1"/>
      <protection locked="0"/>
    </xf>
    <xf numFmtId="49" fontId="6" fillId="12" borderId="6" xfId="0" applyNumberFormat="1" applyFont="1" applyFill="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7" xfId="0" applyNumberFormat="1" applyFont="1" applyBorder="1" applyAlignment="1" applyProtection="1">
      <alignment horizontal="left" vertical="center" wrapText="1"/>
      <protection locked="0"/>
    </xf>
    <xf numFmtId="49" fontId="6" fillId="0" borderId="6" xfId="0" applyNumberFormat="1" applyFont="1" applyBorder="1" applyAlignment="1" applyProtection="1">
      <alignment horizontal="left" vertical="center" wrapText="1"/>
      <protection locked="0"/>
    </xf>
    <xf numFmtId="0" fontId="6" fillId="0" borderId="13" xfId="0" applyFont="1" applyBorder="1" applyProtection="1">
      <alignment vertical="center"/>
    </xf>
    <xf numFmtId="184" fontId="6" fillId="12" borderId="0" xfId="0" applyNumberFormat="1" applyFont="1" applyFill="1" applyAlignment="1" applyProtection="1">
      <alignment horizontal="right" vertical="center"/>
      <protection locked="0"/>
    </xf>
    <xf numFmtId="0" fontId="5" fillId="0" borderId="2" xfId="0" applyFont="1" applyBorder="1" applyAlignment="1" applyProtection="1">
      <alignment vertical="center" wrapText="1"/>
    </xf>
    <xf numFmtId="0" fontId="3" fillId="0" borderId="1"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188" fontId="14" fillId="0" borderId="5" xfId="0" applyNumberFormat="1" applyFont="1" applyBorder="1" applyAlignment="1" applyProtection="1">
      <alignment horizontal="center" vertical="center" wrapText="1"/>
      <protection locked="0"/>
    </xf>
    <xf numFmtId="188" fontId="14" fillId="0" borderId="7" xfId="0" applyNumberFormat="1" applyFont="1" applyBorder="1" applyAlignment="1" applyProtection="1">
      <alignment horizontal="center" vertical="center" wrapText="1"/>
      <protection locked="0"/>
    </xf>
    <xf numFmtId="188" fontId="14" fillId="0" borderId="6" xfId="0" applyNumberFormat="1" applyFont="1" applyBorder="1" applyAlignment="1" applyProtection="1">
      <alignment horizontal="center" vertical="center" wrapText="1"/>
      <protection locked="0"/>
    </xf>
    <xf numFmtId="184" fontId="6" fillId="12" borderId="3" xfId="0" applyNumberFormat="1" applyFont="1" applyFill="1" applyBorder="1" applyAlignment="1" applyProtection="1">
      <alignment horizontal="left" vertical="center" wrapText="1"/>
      <protection locked="0"/>
    </xf>
    <xf numFmtId="184" fontId="6" fillId="12" borderId="10" xfId="0" applyNumberFormat="1" applyFont="1" applyFill="1" applyBorder="1" applyAlignment="1" applyProtection="1">
      <alignment horizontal="left" vertical="center" wrapText="1"/>
      <protection locked="0"/>
    </xf>
    <xf numFmtId="184" fontId="6" fillId="12" borderId="4" xfId="0" applyNumberFormat="1" applyFont="1" applyFill="1" applyBorder="1" applyAlignment="1" applyProtection="1">
      <alignment horizontal="left" vertical="center" wrapText="1"/>
      <protection locked="0"/>
    </xf>
    <xf numFmtId="0" fontId="5" fillId="0" borderId="13"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177" fontId="6" fillId="0" borderId="15" xfId="0" applyNumberFormat="1" applyFont="1" applyFill="1" applyBorder="1" applyAlignment="1" applyProtection="1">
      <alignment vertical="center"/>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Protection="1">
      <alignment vertical="center"/>
    </xf>
    <xf numFmtId="183" fontId="6" fillId="0" borderId="5" xfId="0" applyNumberFormat="1" applyFont="1" applyBorder="1" applyAlignment="1" applyProtection="1">
      <alignment vertical="center"/>
      <protection locked="0"/>
    </xf>
    <xf numFmtId="183" fontId="6" fillId="0" borderId="7" xfId="0" applyNumberFormat="1" applyFont="1" applyBorder="1" applyAlignment="1" applyProtection="1">
      <alignment vertical="center"/>
      <protection locked="0"/>
    </xf>
    <xf numFmtId="179" fontId="6" fillId="0" borderId="5" xfId="0" applyNumberFormat="1" applyFont="1" applyBorder="1" applyAlignment="1" applyProtection="1">
      <alignment horizontal="left" vertical="center" wrapText="1"/>
      <protection locked="0"/>
    </xf>
    <xf numFmtId="179" fontId="6" fillId="0" borderId="7" xfId="0" applyNumberFormat="1" applyFont="1" applyBorder="1" applyAlignment="1" applyProtection="1">
      <alignment horizontal="left" vertical="center" wrapText="1"/>
      <protection locked="0"/>
    </xf>
    <xf numFmtId="179" fontId="6" fillId="0" borderId="6" xfId="0" applyNumberFormat="1" applyFont="1" applyBorder="1" applyAlignment="1" applyProtection="1">
      <alignment horizontal="left" vertical="center" wrapText="1"/>
      <protection locked="0"/>
    </xf>
    <xf numFmtId="0" fontId="5" fillId="0" borderId="0" xfId="0" applyFont="1" applyAlignment="1" applyProtection="1">
      <alignment vertical="center" wrapText="1"/>
    </xf>
    <xf numFmtId="183" fontId="6" fillId="0" borderId="12" xfId="0" applyNumberFormat="1" applyFont="1" applyBorder="1" applyProtection="1">
      <alignment vertical="center"/>
      <protection locked="0"/>
    </xf>
    <xf numFmtId="183" fontId="6" fillId="0" borderId="13" xfId="0" applyNumberFormat="1" applyFont="1" applyBorder="1" applyProtection="1">
      <alignment vertical="center"/>
      <protection locked="0"/>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6" fillId="0" borderId="15" xfId="0" applyFont="1" applyBorder="1" applyAlignment="1" applyProtection="1">
      <alignment vertical="center"/>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6" fillId="0" borderId="0" xfId="0" applyFont="1" applyBorder="1" applyAlignment="1" applyProtection="1">
      <alignment vertical="center"/>
    </xf>
    <xf numFmtId="0" fontId="6" fillId="0" borderId="9" xfId="0" applyFont="1" applyBorder="1" applyAlignment="1" applyProtection="1">
      <alignment vertical="center"/>
    </xf>
    <xf numFmtId="0" fontId="6" fillId="0" borderId="1" xfId="0" applyFont="1" applyBorder="1" applyAlignment="1" applyProtection="1">
      <alignment vertical="center"/>
    </xf>
    <xf numFmtId="0" fontId="6" fillId="0" borderId="3" xfId="0" applyFont="1" applyBorder="1" applyAlignment="1" applyProtection="1">
      <alignment vertical="center"/>
    </xf>
    <xf numFmtId="0" fontId="6" fillId="0" borderId="10" xfId="0" applyFont="1" applyBorder="1" applyAlignment="1" applyProtection="1">
      <alignment vertical="center"/>
    </xf>
    <xf numFmtId="0" fontId="6" fillId="0" borderId="4" xfId="0" applyFont="1" applyBorder="1" applyAlignment="1" applyProtection="1">
      <alignment vertical="center"/>
    </xf>
    <xf numFmtId="178" fontId="6" fillId="0" borderId="2" xfId="2" applyNumberFormat="1" applyFont="1" applyBorder="1" applyAlignment="1" applyProtection="1">
      <alignment vertical="center"/>
      <protection locked="0"/>
    </xf>
    <xf numFmtId="0" fontId="6" fillId="0" borderId="10"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lignment horizontal="center" vertical="center"/>
    </xf>
    <xf numFmtId="184" fontId="6" fillId="0" borderId="5" xfId="0" applyNumberFormat="1" applyFont="1" applyFill="1" applyBorder="1" applyAlignment="1" applyProtection="1">
      <alignment horizontal="left" vertical="center"/>
    </xf>
    <xf numFmtId="0" fontId="0" fillId="0" borderId="7" xfId="0" applyFill="1" applyBorder="1" applyAlignment="1">
      <alignment vertical="center"/>
    </xf>
    <xf numFmtId="184" fontId="6" fillId="0" borderId="7" xfId="0" applyNumberFormat="1" applyFont="1" applyFill="1" applyBorder="1" applyAlignment="1" applyProtection="1">
      <alignment horizontal="left" vertical="center"/>
    </xf>
    <xf numFmtId="0" fontId="0" fillId="0" borderId="0" xfId="0" applyFont="1" applyFill="1" applyBorder="1" applyAlignment="1" applyProtection="1">
      <alignment horizontal="left" vertical="center" wrapText="1" indent="1" shrinkToFit="1"/>
    </xf>
    <xf numFmtId="0" fontId="1" fillId="0" borderId="0" xfId="0" applyFont="1" applyFill="1" applyBorder="1" applyAlignment="1" applyProtection="1">
      <alignment horizontal="left" vertical="center" wrapText="1" indent="1" shrinkToFit="1"/>
    </xf>
    <xf numFmtId="0" fontId="0" fillId="0" borderId="0" xfId="0" applyFont="1" applyFill="1" applyAlignment="1" applyProtection="1">
      <alignment horizontal="left" vertical="center" wrapText="1" indent="1"/>
    </xf>
    <xf numFmtId="0" fontId="1" fillId="0" borderId="0" xfId="0" applyFont="1" applyFill="1" applyAlignment="1" applyProtection="1">
      <alignment horizontal="left" vertical="center" wrapText="1" indent="1"/>
    </xf>
    <xf numFmtId="0" fontId="1" fillId="0" borderId="0" xfId="0" applyFont="1" applyFill="1" applyBorder="1" applyAlignment="1" applyProtection="1">
      <alignment horizontal="left" vertical="center" wrapText="1" indent="1"/>
    </xf>
    <xf numFmtId="189" fontId="21" fillId="0" borderId="12" xfId="2" applyNumberFormat="1" applyFont="1" applyBorder="1" applyAlignment="1" applyProtection="1">
      <alignment horizontal="center" vertical="center" shrinkToFit="1"/>
    </xf>
    <xf numFmtId="189" fontId="20" fillId="0" borderId="13" xfId="2" applyNumberFormat="1" applyFont="1" applyBorder="1" applyAlignment="1" applyProtection="1">
      <alignment horizontal="center" vertical="center" shrinkToFit="1"/>
    </xf>
    <xf numFmtId="189" fontId="20" fillId="0" borderId="1" xfId="2" applyNumberFormat="1" applyFont="1" applyBorder="1" applyAlignment="1" applyProtection="1">
      <alignment horizontal="center" vertical="center" shrinkToFit="1"/>
    </xf>
    <xf numFmtId="189" fontId="20" fillId="0" borderId="0" xfId="2" applyNumberFormat="1" applyFont="1" applyBorder="1" applyAlignment="1" applyProtection="1">
      <alignment horizontal="center" vertical="center" shrinkToFit="1"/>
    </xf>
    <xf numFmtId="189" fontId="20" fillId="0" borderId="3" xfId="2" applyNumberFormat="1" applyFont="1" applyBorder="1" applyAlignment="1" applyProtection="1">
      <alignment horizontal="center" vertical="center" shrinkToFit="1"/>
    </xf>
    <xf numFmtId="189" fontId="20" fillId="0" borderId="10" xfId="2" applyNumberFormat="1" applyFont="1" applyBorder="1" applyAlignment="1" applyProtection="1">
      <alignment horizontal="center" vertical="center" shrinkToFit="1"/>
    </xf>
    <xf numFmtId="189" fontId="20" fillId="0" borderId="2" xfId="2" applyNumberFormat="1" applyFont="1" applyBorder="1" applyAlignment="1" applyProtection="1">
      <alignment horizontal="right" vertical="center" shrinkToFit="1"/>
    </xf>
    <xf numFmtId="0" fontId="20" fillId="0" borderId="23" xfId="0" applyFont="1" applyBorder="1" applyAlignment="1" applyProtection="1">
      <alignment horizontal="right" vertical="center" shrinkToFit="1"/>
    </xf>
    <xf numFmtId="0" fontId="20" fillId="0" borderId="27" xfId="0" applyFont="1" applyBorder="1" applyAlignment="1" applyProtection="1">
      <alignment horizontal="right" vertical="center" shrinkToFit="1"/>
    </xf>
    <xf numFmtId="0" fontId="20" fillId="0" borderId="25" xfId="0" applyFont="1" applyBorder="1" applyAlignment="1" applyProtection="1">
      <alignment horizontal="right" vertical="center" shrinkToFit="1"/>
    </xf>
    <xf numFmtId="189" fontId="20" fillId="0" borderId="20" xfId="2" applyNumberFormat="1" applyFont="1" applyFill="1" applyBorder="1" applyAlignment="1" applyProtection="1">
      <alignment vertical="center" shrinkToFit="1"/>
    </xf>
    <xf numFmtId="189" fontId="20" fillId="0" borderId="21" xfId="2" applyNumberFormat="1" applyFont="1" applyFill="1" applyBorder="1" applyAlignment="1" applyProtection="1">
      <alignment vertical="center" shrinkToFit="1"/>
    </xf>
    <xf numFmtId="189" fontId="20" fillId="0" borderId="22" xfId="2" applyNumberFormat="1" applyFont="1" applyFill="1" applyBorder="1" applyAlignment="1" applyProtection="1">
      <alignment vertical="center" shrinkToFit="1"/>
    </xf>
    <xf numFmtId="0" fontId="20" fillId="0" borderId="11" xfId="0" applyFont="1" applyBorder="1" applyAlignment="1" applyProtection="1">
      <alignment vertical="center" shrinkToFit="1"/>
    </xf>
    <xf numFmtId="0" fontId="20" fillId="0" borderId="23" xfId="0" applyFont="1" applyBorder="1" applyAlignment="1" applyProtection="1">
      <alignment vertical="center" wrapText="1" shrinkToFit="1"/>
    </xf>
    <xf numFmtId="0" fontId="20" fillId="0" borderId="24" xfId="0" applyFont="1" applyBorder="1" applyAlignment="1" applyProtection="1">
      <alignment vertical="center" shrinkToFit="1"/>
    </xf>
    <xf numFmtId="0" fontId="20" fillId="0" borderId="25" xfId="0" applyFont="1" applyBorder="1" applyAlignment="1" applyProtection="1">
      <alignment vertical="center" shrinkToFit="1"/>
    </xf>
    <xf numFmtId="0" fontId="20" fillId="0" borderId="26" xfId="0" applyFont="1" applyBorder="1" applyAlignment="1" applyProtection="1">
      <alignment vertical="center" shrinkToFit="1"/>
    </xf>
    <xf numFmtId="38" fontId="20" fillId="0" borderId="20" xfId="2" applyFont="1" applyBorder="1" applyAlignment="1" applyProtection="1">
      <alignment vertical="center" shrinkToFit="1"/>
    </xf>
    <xf numFmtId="38" fontId="20" fillId="0" borderId="22" xfId="2" applyFont="1" applyBorder="1" applyAlignment="1" applyProtection="1">
      <alignment vertical="center" shrinkToFit="1"/>
    </xf>
    <xf numFmtId="0" fontId="1" fillId="0" borderId="2" xfId="0" applyFont="1" applyBorder="1" applyAlignment="1" applyProtection="1">
      <alignment horizontal="center" vertical="center" shrinkToFit="1"/>
    </xf>
    <xf numFmtId="0" fontId="1" fillId="0" borderId="11" xfId="0" applyFont="1" applyBorder="1" applyAlignment="1" applyProtection="1">
      <alignment horizontal="center" vertical="center" wrapText="1" shrinkToFit="1"/>
    </xf>
    <xf numFmtId="0" fontId="1" fillId="0" borderId="8" xfId="0" applyFont="1" applyBorder="1" applyAlignment="1" applyProtection="1">
      <alignment horizontal="center" vertical="center" wrapText="1" shrinkToFit="1"/>
    </xf>
    <xf numFmtId="0" fontId="22" fillId="0" borderId="2" xfId="0" applyFont="1" applyBorder="1" applyAlignment="1" applyProtection="1">
      <alignment horizontal="center" vertical="center"/>
    </xf>
    <xf numFmtId="0" fontId="22" fillId="0" borderId="5" xfId="0" applyNumberFormat="1" applyFont="1" applyFill="1" applyBorder="1" applyAlignment="1" applyProtection="1">
      <alignment horizontal="center" vertical="center"/>
      <protection locked="0"/>
    </xf>
    <xf numFmtId="0" fontId="22" fillId="0" borderId="7"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Border="1" applyAlignment="1" applyProtection="1">
      <alignment horizontal="center" vertical="center"/>
    </xf>
    <xf numFmtId="0" fontId="17" fillId="0" borderId="11" xfId="0" applyFont="1" applyBorder="1" applyAlignment="1" applyProtection="1">
      <alignment horizontal="center" vertical="center" wrapText="1" shrinkToFit="1"/>
    </xf>
    <xf numFmtId="0" fontId="17" fillId="0" borderId="8" xfId="0" applyFont="1" applyBorder="1" applyAlignment="1" applyProtection="1">
      <alignment horizontal="center" vertical="center" wrapText="1" shrinkToFit="1"/>
    </xf>
    <xf numFmtId="0" fontId="19" fillId="0" borderId="2" xfId="0" applyFont="1" applyBorder="1" applyAlignment="1" applyProtection="1">
      <alignment horizontal="center" vertical="center" textRotation="255"/>
    </xf>
    <xf numFmtId="0" fontId="0" fillId="0" borderId="2" xfId="0" applyBorder="1" applyAlignment="1" applyProtection="1">
      <alignment horizontal="center" vertical="center" textRotation="255"/>
    </xf>
    <xf numFmtId="189" fontId="21" fillId="0" borderId="5" xfId="2" applyNumberFormat="1" applyFont="1" applyBorder="1" applyAlignment="1" applyProtection="1">
      <alignment horizontal="center" vertical="center" shrinkToFit="1"/>
    </xf>
    <xf numFmtId="189" fontId="20" fillId="0" borderId="6" xfId="2" applyNumberFormat="1" applyFont="1" applyBorder="1" applyAlignment="1" applyProtection="1">
      <alignment horizontal="center" vertical="center" shrinkToFit="1"/>
    </xf>
    <xf numFmtId="0" fontId="19" fillId="0" borderId="2" xfId="0" applyFont="1" applyBorder="1" applyAlignment="1" applyProtection="1">
      <alignment vertical="center" textRotation="255"/>
    </xf>
    <xf numFmtId="0" fontId="0" fillId="0" borderId="2" xfId="0" applyBorder="1" applyAlignment="1" applyProtection="1">
      <alignment vertical="center" textRotation="255"/>
    </xf>
    <xf numFmtId="0" fontId="15" fillId="0" borderId="0" xfId="0" applyFont="1" applyAlignment="1" applyProtection="1">
      <alignment horizontal="center" vertical="center"/>
    </xf>
    <xf numFmtId="0" fontId="17" fillId="0" borderId="0" xfId="0" applyFont="1" applyAlignment="1">
      <alignment horizontal="center" vertical="center"/>
    </xf>
    <xf numFmtId="0" fontId="19"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1" fillId="0" borderId="2" xfId="0" applyFont="1" applyBorder="1" applyAlignment="1">
      <alignment horizontal="center" vertical="center" shrinkToFit="1"/>
    </xf>
    <xf numFmtId="0" fontId="0" fillId="0" borderId="11" xfId="0" applyFont="1" applyBorder="1" applyAlignment="1">
      <alignment horizontal="center" vertical="center" wrapText="1" shrinkToFit="1"/>
    </xf>
    <xf numFmtId="0" fontId="1" fillId="0" borderId="8" xfId="0" applyFont="1" applyBorder="1" applyAlignment="1">
      <alignment horizontal="center" vertical="center" shrinkToFit="1"/>
    </xf>
    <xf numFmtId="0" fontId="19" fillId="0" borderId="2" xfId="0" applyFont="1" applyBorder="1" applyAlignment="1">
      <alignment vertical="center" textRotation="255"/>
    </xf>
    <xf numFmtId="0" fontId="0" fillId="0" borderId="2" xfId="0" applyBorder="1" applyAlignment="1">
      <alignment vertical="center" textRotation="255"/>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2" xfId="0" applyFont="1" applyBorder="1" applyAlignment="1">
      <alignment horizontal="center" vertical="center" wrapText="1" shrinkToFit="1"/>
    </xf>
    <xf numFmtId="0" fontId="17" fillId="0" borderId="0" xfId="0" applyFont="1"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 4 2" xfId="3"/>
  </cellStyles>
  <dxfs count="124">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59996337778862885"/>
        </patternFill>
      </fill>
    </dxf>
    <dxf>
      <fill>
        <patternFill>
          <bgColor theme="8" tint="0.59996337778862885"/>
        </patternFill>
      </fill>
    </dxf>
    <dxf>
      <fill>
        <patternFill>
          <bgColor theme="9" tint="0.79998168889431442"/>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59996337778862885"/>
        </patternFill>
      </fill>
    </dxf>
    <dxf>
      <fill>
        <patternFill>
          <bgColor theme="9" tint="0.79998168889431442"/>
        </patternFill>
      </fill>
    </dxf>
    <dxf>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59996337778862885"/>
        </patternFill>
      </fill>
    </dxf>
    <dxf>
      <fill>
        <patternFill>
          <bgColor theme="0"/>
        </patternFill>
      </fill>
    </dxf>
    <dxf>
      <font>
        <color theme="0"/>
      </font>
    </dxf>
    <dxf>
      <fill>
        <patternFill>
          <bgColor theme="8" tint="0.59996337778862885"/>
        </patternFill>
      </fill>
    </dxf>
    <dxf>
      <fill>
        <patternFill>
          <bgColor theme="9" tint="0.79998168889431442"/>
        </patternFill>
      </fill>
    </dxf>
    <dxf>
      <fill>
        <patternFill>
          <bgColor theme="9" tint="0.79998168889431442"/>
        </patternFill>
      </fill>
    </dxf>
    <dxf>
      <font>
        <color theme="0"/>
      </font>
    </dxf>
    <dxf>
      <font>
        <color theme="0"/>
      </font>
    </dxf>
    <dxf>
      <fill>
        <patternFill>
          <bgColor theme="8" tint="0.59996337778862885"/>
        </patternFill>
      </fill>
    </dxf>
    <dxf>
      <font>
        <color theme="0"/>
      </font>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8" tint="0.59996337778862885"/>
        </patternFill>
      </fill>
    </dxf>
    <dxf>
      <font>
        <color theme="0"/>
      </font>
      <fill>
        <patternFill>
          <bgColor theme="0"/>
        </patternFill>
      </fill>
    </dxf>
    <dxf>
      <fill>
        <patternFill patternType="none">
          <bgColor indexed="65"/>
        </patternFill>
      </fill>
    </dxf>
    <dxf>
      <fill>
        <patternFill>
          <bgColor theme="0"/>
        </patternFill>
      </fill>
    </dxf>
    <dxf>
      <fill>
        <patternFill>
          <bgColor theme="0"/>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K$34" lockText="1" noThreeD="1"/>
</file>

<file path=xl/ctrlProps/ctrlProp2.xml><?xml version="1.0" encoding="utf-8"?>
<formControlPr xmlns="http://schemas.microsoft.com/office/spreadsheetml/2009/9/main" objectType="CheckBox" fmlaLink="$AM$34" lockText="1" noThreeD="1"/>
</file>

<file path=xl/ctrlProps/ctrlProp3.xml><?xml version="1.0" encoding="utf-8"?>
<formControlPr xmlns="http://schemas.microsoft.com/office/spreadsheetml/2009/9/main" objectType="CheckBox" fmlaLink="$AK$41" lockText="1" noThreeD="1"/>
</file>

<file path=xl/ctrlProps/ctrlProp4.xml><?xml version="1.0" encoding="utf-8"?>
<formControlPr xmlns="http://schemas.microsoft.com/office/spreadsheetml/2009/9/main" objectType="CheckBox" fmlaLink="$AK$40" lockText="1" noThreeD="1"/>
</file>

<file path=xl/ctrlProps/ctrlProp5.xml><?xml version="1.0" encoding="utf-8"?>
<formControlPr xmlns="http://schemas.microsoft.com/office/spreadsheetml/2009/9/main" objectType="CheckBox" fmlaLink="$AK$39" lockText="1" noThreeD="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342900</xdr:colOff>
          <xdr:row>33</xdr:row>
          <xdr:rowOff>19050</xdr:rowOff>
        </xdr:from>
        <xdr:to>
          <xdr:col>26</xdr:col>
          <xdr:colOff>180975</xdr:colOff>
          <xdr:row>33</xdr:row>
          <xdr:rowOff>219075</xdr:rowOff>
        </xdr:to>
        <xdr:sp macro="" textlink="">
          <xdr:nvSpPr>
            <xdr:cNvPr id="10445" name="Check Box 2253"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33</xdr:row>
          <xdr:rowOff>19050</xdr:rowOff>
        </xdr:from>
        <xdr:to>
          <xdr:col>30</xdr:col>
          <xdr:colOff>266700</xdr:colOff>
          <xdr:row>33</xdr:row>
          <xdr:rowOff>228600</xdr:rowOff>
        </xdr:to>
        <xdr:sp macro="" textlink="">
          <xdr:nvSpPr>
            <xdr:cNvPr id="10446" name="Check Box 2254"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47625</xdr:rowOff>
        </xdr:from>
        <xdr:to>
          <xdr:col>8</xdr:col>
          <xdr:colOff>9525</xdr:colOff>
          <xdr:row>40</xdr:row>
          <xdr:rowOff>247650</xdr:rowOff>
        </xdr:to>
        <xdr:sp macro="" textlink="">
          <xdr:nvSpPr>
            <xdr:cNvPr id="10454" name="Check Box 2262"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152400</xdr:rowOff>
        </xdr:from>
        <xdr:to>
          <xdr:col>8</xdr:col>
          <xdr:colOff>19050</xdr:colOff>
          <xdr:row>39</xdr:row>
          <xdr:rowOff>352425</xdr:rowOff>
        </xdr:to>
        <xdr:sp macro="" textlink="">
          <xdr:nvSpPr>
            <xdr:cNvPr id="10455" name="Check Box 2263"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171450</xdr:rowOff>
        </xdr:from>
        <xdr:to>
          <xdr:col>8</xdr:col>
          <xdr:colOff>19050</xdr:colOff>
          <xdr:row>38</xdr:row>
          <xdr:rowOff>361950</xdr:rowOff>
        </xdr:to>
        <xdr:sp macro="" textlink="">
          <xdr:nvSpPr>
            <xdr:cNvPr id="10456" name="Check Box 2264"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35903</xdr:colOff>
      <xdr:row>2</xdr:row>
      <xdr:rowOff>104776</xdr:rowOff>
    </xdr:from>
    <xdr:to>
      <xdr:col>255</xdr:col>
      <xdr:colOff>1162050</xdr:colOff>
      <xdr:row>6</xdr:row>
      <xdr:rowOff>28576</xdr:rowOff>
    </xdr:to>
    <xdr:sp macro="" textlink="">
      <xdr:nvSpPr>
        <xdr:cNvPr id="7" name="テキスト ボックス 6"/>
        <xdr:cNvSpPr txBox="1"/>
      </xdr:nvSpPr>
      <xdr:spPr>
        <a:xfrm>
          <a:off x="7284428" y="466726"/>
          <a:ext cx="4478947"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ct val="100000"/>
            </a:lnSpc>
          </a:pPr>
          <a:r>
            <a:rPr kumimoji="1" lang="ja-JP" altLang="en-US" sz="1200" b="1">
              <a:solidFill>
                <a:srgbClr val="FF0000"/>
              </a:solidFill>
              <a:latin typeface="ＭＳ Ｐゴシック" panose="020B0600070205080204" pitchFamily="50" charset="-128"/>
              <a:ea typeface="ＭＳ Ｐゴシック" panose="020B0600070205080204" pitchFamily="50" charset="-128"/>
            </a:rPr>
            <a:t>←　新規の場合は（変更）に取り消し線を入れてください。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nSpc>
              <a:spcPct val="100000"/>
            </a:lnSpc>
          </a:pPr>
          <a:r>
            <a:rPr kumimoji="1" lang="ja-JP" altLang="en-US" sz="1200" b="1">
              <a:solidFill>
                <a:srgbClr val="FF0000"/>
              </a:solidFill>
              <a:latin typeface="ＭＳ Ｐゴシック" panose="020B0600070205080204" pitchFamily="50" charset="-128"/>
              <a:ea typeface="ＭＳ Ｐゴシック" panose="020B0600070205080204" pitchFamily="50" charset="-128"/>
            </a:rPr>
            <a:t>（計画期間終了後に新たな計画を提出時する際は新規となります。）</a:t>
          </a:r>
        </a:p>
      </xdr:txBody>
    </xdr:sp>
    <xdr:clientData/>
  </xdr:twoCellAnchor>
  <xdr:twoCellAnchor>
    <xdr:from>
      <xdr:col>34</xdr:col>
      <xdr:colOff>66675</xdr:colOff>
      <xdr:row>0</xdr:row>
      <xdr:rowOff>57150</xdr:rowOff>
    </xdr:from>
    <xdr:to>
      <xdr:col>35</xdr:col>
      <xdr:colOff>2752725</xdr:colOff>
      <xdr:row>2</xdr:row>
      <xdr:rowOff>76200</xdr:rowOff>
    </xdr:to>
    <xdr:sp macro="" textlink="">
      <xdr:nvSpPr>
        <xdr:cNvPr id="8" name="テキスト ボックス 7"/>
        <xdr:cNvSpPr txBox="1"/>
      </xdr:nvSpPr>
      <xdr:spPr>
        <a:xfrm>
          <a:off x="7315200" y="57150"/>
          <a:ext cx="2886075"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ct val="100000"/>
            </a:lnSpc>
          </a:pPr>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青色の部分を入力してください。</a:t>
          </a:r>
        </a:p>
      </xdr:txBody>
    </xdr:sp>
    <xdr:clientData/>
  </xdr:twoCellAnchor>
  <xdr:twoCellAnchor editAs="oneCell">
    <xdr:from>
      <xdr:col>34</xdr:col>
      <xdr:colOff>95250</xdr:colOff>
      <xdr:row>18</xdr:row>
      <xdr:rowOff>152400</xdr:rowOff>
    </xdr:from>
    <xdr:to>
      <xdr:col>35</xdr:col>
      <xdr:colOff>2038350</xdr:colOff>
      <xdr:row>24</xdr:row>
      <xdr:rowOff>257175</xdr:rowOff>
    </xdr:to>
    <xdr:pic>
      <xdr:nvPicPr>
        <xdr:cNvPr id="10631"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3775" y="3381375"/>
          <a:ext cx="214312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190500</xdr:colOff>
      <xdr:row>16</xdr:row>
      <xdr:rowOff>104775</xdr:rowOff>
    </xdr:from>
    <xdr:to>
      <xdr:col>35</xdr:col>
      <xdr:colOff>2857500</xdr:colOff>
      <xdr:row>20</xdr:row>
      <xdr:rowOff>38100</xdr:rowOff>
    </xdr:to>
    <xdr:sp macro="" textlink="">
      <xdr:nvSpPr>
        <xdr:cNvPr id="10" name="テキスト ボックス 9"/>
        <xdr:cNvSpPr txBox="1"/>
      </xdr:nvSpPr>
      <xdr:spPr>
        <a:xfrm>
          <a:off x="7239000" y="2981325"/>
          <a:ext cx="3067050"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ct val="100000"/>
            </a:lnSpc>
          </a:pPr>
          <a:r>
            <a:rPr kumimoji="1" lang="ja-JP" altLang="en-US" sz="1400" b="1">
              <a:solidFill>
                <a:srgbClr val="FF0000"/>
              </a:solidFill>
              <a:latin typeface="ＭＳ Ｐゴシック" panose="020B0600070205080204" pitchFamily="50" charset="-128"/>
              <a:ea typeface="ＭＳ Ｐゴシック" panose="020B0600070205080204" pitchFamily="50" charset="-128"/>
            </a:rPr>
            <a:t>該当条項は以下を参照してください。</a:t>
          </a:r>
        </a:p>
      </xdr:txBody>
    </xdr:sp>
    <xdr:clientData/>
  </xdr:twoCellAnchor>
  <xdr:twoCellAnchor>
    <xdr:from>
      <xdr:col>34</xdr:col>
      <xdr:colOff>47624</xdr:colOff>
      <xdr:row>40</xdr:row>
      <xdr:rowOff>266700</xdr:rowOff>
    </xdr:from>
    <xdr:to>
      <xdr:col>255</xdr:col>
      <xdr:colOff>666749</xdr:colOff>
      <xdr:row>42</xdr:row>
      <xdr:rowOff>304800</xdr:rowOff>
    </xdr:to>
    <xdr:sp macro="" textlink="">
      <xdr:nvSpPr>
        <xdr:cNvPr id="12" name="テキスト ボックス 11"/>
        <xdr:cNvSpPr txBox="1"/>
      </xdr:nvSpPr>
      <xdr:spPr>
        <a:xfrm>
          <a:off x="7296149" y="11344275"/>
          <a:ext cx="3971925"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ct val="100000"/>
            </a:lnSpc>
          </a:pPr>
          <a:r>
            <a:rPr kumimoji="1" lang="ja-JP" altLang="en-US" sz="1400" b="1">
              <a:solidFill>
                <a:srgbClr val="FF0000"/>
              </a:solidFill>
              <a:latin typeface="ＭＳ Ｐゴシック" panose="020B0600070205080204" pitchFamily="50" charset="-128"/>
              <a:ea typeface="+mn-ea"/>
            </a:rPr>
            <a:t>計画期間は任意（最大５年間）で設定します。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54411"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54412"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4413"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4414"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4415"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4416"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58</xdr:row>
      <xdr:rowOff>19050</xdr:rowOff>
    </xdr:from>
    <xdr:to>
      <xdr:col>1</xdr:col>
      <xdr:colOff>152400</xdr:colOff>
      <xdr:row>59</xdr:row>
      <xdr:rowOff>28575</xdr:rowOff>
    </xdr:to>
    <xdr:sp macro="" textlink="">
      <xdr:nvSpPr>
        <xdr:cNvPr id="55438"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55439"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5440"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5441"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5442"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5443"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266700</xdr:rowOff>
        </xdr:from>
        <xdr:to>
          <xdr:col>0</xdr:col>
          <xdr:colOff>161925</xdr:colOff>
          <xdr:row>1</xdr:row>
          <xdr:rowOff>628650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事業報告</a:t>
              </a:r>
            </a:p>
            <a:p>
              <a:pPr algn="ctr" rtl="0">
                <a:defRPr sz="1000"/>
              </a:pPr>
              <a:r>
                <a:rPr lang="ja-JP" altLang="en-US" sz="1100" b="0" i="0" u="none" strike="noStrike" baseline="0">
                  <a:solidFill>
                    <a:srgbClr val="000000"/>
                  </a:solidFill>
                  <a:latin typeface="ＭＳ Ｐゴシック"/>
                  <a:ea typeface="ＭＳ Ｐゴシック"/>
                </a:rPr>
                <a:t>PDF</a:t>
              </a:r>
            </a:p>
          </xdr:txBody>
        </xdr:sp>
        <xdr:clientData fPrintsWithSheet="0"/>
      </xdr:twoCellAnchor>
    </mc:Choice>
    <mc:Fallback/>
  </mc:AlternateContent>
  <xdr:twoCellAnchor>
    <xdr:from>
      <xdr:col>1</xdr:col>
      <xdr:colOff>19050</xdr:colOff>
      <xdr:row>1</xdr:row>
      <xdr:rowOff>66675</xdr:rowOff>
    </xdr:from>
    <xdr:to>
      <xdr:col>1</xdr:col>
      <xdr:colOff>638175</xdr:colOff>
      <xdr:row>1</xdr:row>
      <xdr:rowOff>257175</xdr:rowOff>
    </xdr:to>
    <xdr:sp macro="" textlink="">
      <xdr:nvSpPr>
        <xdr:cNvPr id="3" name="Text Box 18"/>
        <xdr:cNvSpPr txBox="1">
          <a:spLocks noChangeArrowheads="1"/>
        </xdr:cNvSpPr>
      </xdr:nvSpPr>
      <xdr:spPr bwMode="auto">
        <a:xfrm>
          <a:off x="5314950" y="66675"/>
          <a:ext cx="485775"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FFFFFF"/>
              </a:solidFill>
              <a:latin typeface="ＭＳ Ｐゴシック"/>
              <a:ea typeface="ＭＳ Ｐゴシック"/>
            </a:rPr>
            <a:t>計画書</a:t>
          </a:r>
        </a:p>
      </xdr:txBody>
    </xdr:sp>
    <xdr:clientData/>
  </xdr:twoCellAnchor>
  <xdr:twoCellAnchor>
    <xdr:from>
      <xdr:col>24</xdr:col>
      <xdr:colOff>57150</xdr:colOff>
      <xdr:row>1</xdr:row>
      <xdr:rowOff>38100</xdr:rowOff>
    </xdr:from>
    <xdr:to>
      <xdr:col>25</xdr:col>
      <xdr:colOff>0</xdr:colOff>
      <xdr:row>1</xdr:row>
      <xdr:rowOff>228600</xdr:rowOff>
    </xdr:to>
    <xdr:sp macro="" textlink="">
      <xdr:nvSpPr>
        <xdr:cNvPr id="4" name="Text Box 20"/>
        <xdr:cNvSpPr txBox="1">
          <a:spLocks noChangeArrowheads="1"/>
        </xdr:cNvSpPr>
      </xdr:nvSpPr>
      <xdr:spPr bwMode="auto">
        <a:xfrm>
          <a:off x="22183725" y="38100"/>
          <a:ext cx="619125"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FFFFFF"/>
              </a:solidFill>
              <a:latin typeface="ＭＳ Ｐゴシック"/>
              <a:ea typeface="ＭＳ Ｐゴシック"/>
            </a:rPr>
            <a:t>基本情報</a:t>
          </a:r>
        </a:p>
      </xdr:txBody>
    </xdr:sp>
    <xdr:clientData/>
  </xdr:twoCellAnchor>
  <xdr:twoCellAnchor>
    <xdr:from>
      <xdr:col>39</xdr:col>
      <xdr:colOff>19050</xdr:colOff>
      <xdr:row>1</xdr:row>
      <xdr:rowOff>38100</xdr:rowOff>
    </xdr:from>
    <xdr:to>
      <xdr:col>39</xdr:col>
      <xdr:colOff>704850</xdr:colOff>
      <xdr:row>1</xdr:row>
      <xdr:rowOff>228600</xdr:rowOff>
    </xdr:to>
    <xdr:sp macro="" textlink="">
      <xdr:nvSpPr>
        <xdr:cNvPr id="5" name="Text Box 19"/>
        <xdr:cNvSpPr txBox="1">
          <a:spLocks noChangeArrowheads="1"/>
        </xdr:cNvSpPr>
      </xdr:nvSpPr>
      <xdr:spPr bwMode="auto">
        <a:xfrm>
          <a:off x="36147375" y="38100"/>
          <a:ext cx="0" cy="190500"/>
        </a:xfrm>
        <a:prstGeom prst="rect">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H23</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54</xdr:col>
      <xdr:colOff>19050</xdr:colOff>
      <xdr:row>1</xdr:row>
      <xdr:rowOff>38100</xdr:rowOff>
    </xdr:from>
    <xdr:to>
      <xdr:col>55</xdr:col>
      <xdr:colOff>0</xdr:colOff>
      <xdr:row>1</xdr:row>
      <xdr:rowOff>228600</xdr:rowOff>
    </xdr:to>
    <xdr:sp macro="" textlink="">
      <xdr:nvSpPr>
        <xdr:cNvPr id="6" name="Text Box 22"/>
        <xdr:cNvSpPr txBox="1">
          <a:spLocks noChangeArrowheads="1"/>
        </xdr:cNvSpPr>
      </xdr:nvSpPr>
      <xdr:spPr bwMode="auto">
        <a:xfrm>
          <a:off x="36147375"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H24</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69</xdr:col>
      <xdr:colOff>19050</xdr:colOff>
      <xdr:row>1</xdr:row>
      <xdr:rowOff>38100</xdr:rowOff>
    </xdr:from>
    <xdr:to>
      <xdr:col>69</xdr:col>
      <xdr:colOff>704850</xdr:colOff>
      <xdr:row>1</xdr:row>
      <xdr:rowOff>228600</xdr:rowOff>
    </xdr:to>
    <xdr:sp macro="" textlink="">
      <xdr:nvSpPr>
        <xdr:cNvPr id="7" name="Text Box 22"/>
        <xdr:cNvSpPr txBox="1">
          <a:spLocks noChangeArrowheads="1"/>
        </xdr:cNvSpPr>
      </xdr:nvSpPr>
      <xdr:spPr bwMode="auto">
        <a:xfrm>
          <a:off x="36147375"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H25</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84</xdr:col>
      <xdr:colOff>19050</xdr:colOff>
      <xdr:row>1</xdr:row>
      <xdr:rowOff>38100</xdr:rowOff>
    </xdr:from>
    <xdr:to>
      <xdr:col>84</xdr:col>
      <xdr:colOff>704850</xdr:colOff>
      <xdr:row>1</xdr:row>
      <xdr:rowOff>228600</xdr:rowOff>
    </xdr:to>
    <xdr:sp macro="" textlink="">
      <xdr:nvSpPr>
        <xdr:cNvPr id="8" name="Text Box 22"/>
        <xdr:cNvSpPr txBox="1">
          <a:spLocks noChangeArrowheads="1"/>
        </xdr:cNvSpPr>
      </xdr:nvSpPr>
      <xdr:spPr bwMode="auto">
        <a:xfrm>
          <a:off x="36147375"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H26</a:t>
          </a:r>
          <a:r>
            <a:rPr lang="ja-JP" altLang="en-US" sz="900" b="0" i="0" u="none" strike="noStrike" baseline="0">
              <a:solidFill>
                <a:srgbClr val="FFFFFF"/>
              </a:solidFill>
              <a:latin typeface="ＭＳ Ｐゴシック"/>
              <a:ea typeface="ＭＳ Ｐゴシック"/>
            </a:rPr>
            <a:t>報告書</a:t>
          </a:r>
        </a:p>
      </xdr:txBody>
    </xdr:sp>
    <xdr:clientData/>
  </xdr:twoCellAnchor>
  <mc:AlternateContent xmlns:mc="http://schemas.openxmlformats.org/markup-compatibility/2006">
    <mc:Choice xmlns:a14="http://schemas.microsoft.com/office/drawing/2010/main" Requires="a14">
      <xdr:twoCellAnchor>
        <xdr:from>
          <xdr:col>0</xdr:col>
          <xdr:colOff>0</xdr:colOff>
          <xdr:row>1</xdr:row>
          <xdr:rowOff>266700</xdr:rowOff>
        </xdr:from>
        <xdr:to>
          <xdr:col>0</xdr:col>
          <xdr:colOff>161925</xdr:colOff>
          <xdr:row>1</xdr:row>
          <xdr:rowOff>628650</xdr:rowOff>
        </xdr:to>
        <xdr:sp macro="" textlink="">
          <xdr:nvSpPr>
            <xdr:cNvPr id="5126" name="Button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事業報告</a:t>
              </a:r>
            </a:p>
            <a:p>
              <a:pPr algn="ctr" rtl="0">
                <a:defRPr sz="1000"/>
              </a:pPr>
              <a:r>
                <a:rPr lang="ja-JP" altLang="en-US" sz="1100" b="0" i="0" u="none" strike="noStrike" baseline="0">
                  <a:solidFill>
                    <a:srgbClr val="000000"/>
                  </a:solidFill>
                  <a:latin typeface="ＭＳ Ｐゴシック"/>
                  <a:ea typeface="ＭＳ Ｐゴシック"/>
                </a:rPr>
                <a:t>PDF</a:t>
              </a:r>
            </a:p>
          </xdr:txBody>
        </xdr:sp>
        <xdr:clientData fPrintsWithSheet="0"/>
      </xdr:twoCellAnchor>
    </mc:Choice>
    <mc:Fallback/>
  </mc:AlternateContent>
  <xdr:twoCellAnchor>
    <xdr:from>
      <xdr:col>16</xdr:col>
      <xdr:colOff>19050</xdr:colOff>
      <xdr:row>1</xdr:row>
      <xdr:rowOff>66675</xdr:rowOff>
    </xdr:from>
    <xdr:to>
      <xdr:col>16</xdr:col>
      <xdr:colOff>638175</xdr:colOff>
      <xdr:row>1</xdr:row>
      <xdr:rowOff>257175</xdr:rowOff>
    </xdr:to>
    <xdr:sp macro="" textlink="">
      <xdr:nvSpPr>
        <xdr:cNvPr id="19" name="Text Box 18"/>
        <xdr:cNvSpPr txBox="1">
          <a:spLocks noChangeArrowheads="1"/>
        </xdr:cNvSpPr>
      </xdr:nvSpPr>
      <xdr:spPr bwMode="auto">
        <a:xfrm>
          <a:off x="19335750" y="66675"/>
          <a:ext cx="485775"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FFFFFF"/>
              </a:solidFill>
              <a:latin typeface="ＭＳ Ｐゴシック"/>
              <a:ea typeface="ＭＳ Ｐゴシック"/>
            </a:rPr>
            <a:t>計画書</a:t>
          </a:r>
        </a:p>
      </xdr:txBody>
    </xdr:sp>
    <xdr:clientData/>
  </xdr:twoCellAnchor>
  <xdr:twoCellAnchor>
    <xdr:from>
      <xdr:col>1</xdr:col>
      <xdr:colOff>57150</xdr:colOff>
      <xdr:row>1</xdr:row>
      <xdr:rowOff>38100</xdr:rowOff>
    </xdr:from>
    <xdr:to>
      <xdr:col>1</xdr:col>
      <xdr:colOff>676275</xdr:colOff>
      <xdr:row>1</xdr:row>
      <xdr:rowOff>228600</xdr:rowOff>
    </xdr:to>
    <xdr:sp macro="" textlink="">
      <xdr:nvSpPr>
        <xdr:cNvPr id="20" name="Text Box 20"/>
        <xdr:cNvSpPr txBox="1">
          <a:spLocks noChangeArrowheads="1"/>
        </xdr:cNvSpPr>
      </xdr:nvSpPr>
      <xdr:spPr bwMode="auto">
        <a:xfrm>
          <a:off x="5353050" y="38100"/>
          <a:ext cx="619125"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FFFFFF"/>
              </a:solidFill>
              <a:latin typeface="ＭＳ Ｐゴシック"/>
              <a:ea typeface="ＭＳ Ｐゴシック"/>
            </a:rPr>
            <a:t>基本情報</a:t>
          </a:r>
        </a:p>
      </xdr:txBody>
    </xdr:sp>
    <xdr:clientData/>
  </xdr:twoCellAnchor>
  <xdr:twoCellAnchor>
    <xdr:from>
      <xdr:col>34</xdr:col>
      <xdr:colOff>19050</xdr:colOff>
      <xdr:row>1</xdr:row>
      <xdr:rowOff>38100</xdr:rowOff>
    </xdr:from>
    <xdr:to>
      <xdr:col>34</xdr:col>
      <xdr:colOff>704850</xdr:colOff>
      <xdr:row>1</xdr:row>
      <xdr:rowOff>228600</xdr:rowOff>
    </xdr:to>
    <xdr:sp macro="" textlink="">
      <xdr:nvSpPr>
        <xdr:cNvPr id="21" name="Text Box 19"/>
        <xdr:cNvSpPr txBox="1">
          <a:spLocks noChangeArrowheads="1"/>
        </xdr:cNvSpPr>
      </xdr:nvSpPr>
      <xdr:spPr bwMode="auto">
        <a:xfrm>
          <a:off x="31070550" y="38100"/>
          <a:ext cx="0" cy="190500"/>
        </a:xfrm>
        <a:prstGeom prst="rect">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H23</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49</xdr:col>
      <xdr:colOff>19050</xdr:colOff>
      <xdr:row>1</xdr:row>
      <xdr:rowOff>38100</xdr:rowOff>
    </xdr:from>
    <xdr:to>
      <xdr:col>50</xdr:col>
      <xdr:colOff>0</xdr:colOff>
      <xdr:row>1</xdr:row>
      <xdr:rowOff>228600</xdr:rowOff>
    </xdr:to>
    <xdr:sp macro="" textlink="">
      <xdr:nvSpPr>
        <xdr:cNvPr id="22" name="Text Box 22"/>
        <xdr:cNvSpPr txBox="1">
          <a:spLocks noChangeArrowheads="1"/>
        </xdr:cNvSpPr>
      </xdr:nvSpPr>
      <xdr:spPr bwMode="auto">
        <a:xfrm>
          <a:off x="31070550"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H24</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64</xdr:col>
      <xdr:colOff>19050</xdr:colOff>
      <xdr:row>1</xdr:row>
      <xdr:rowOff>38100</xdr:rowOff>
    </xdr:from>
    <xdr:to>
      <xdr:col>64</xdr:col>
      <xdr:colOff>704850</xdr:colOff>
      <xdr:row>1</xdr:row>
      <xdr:rowOff>228600</xdr:rowOff>
    </xdr:to>
    <xdr:sp macro="" textlink="">
      <xdr:nvSpPr>
        <xdr:cNvPr id="23" name="Text Box 22"/>
        <xdr:cNvSpPr txBox="1">
          <a:spLocks noChangeArrowheads="1"/>
        </xdr:cNvSpPr>
      </xdr:nvSpPr>
      <xdr:spPr bwMode="auto">
        <a:xfrm>
          <a:off x="31070550"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H25</a:t>
          </a:r>
          <a:r>
            <a:rPr lang="ja-JP" altLang="en-US" sz="900" b="0" i="0" u="none" strike="noStrike" baseline="0">
              <a:solidFill>
                <a:srgbClr val="FFFFFF"/>
              </a:solidFill>
              <a:latin typeface="ＭＳ Ｐゴシック"/>
              <a:ea typeface="ＭＳ Ｐゴシック"/>
            </a:rPr>
            <a:t>報告書</a:t>
          </a:r>
        </a:p>
      </xdr:txBody>
    </xdr:sp>
    <xdr:clientData/>
  </xdr:twoCellAnchor>
  <xdr:twoCellAnchor>
    <xdr:from>
      <xdr:col>79</xdr:col>
      <xdr:colOff>19050</xdr:colOff>
      <xdr:row>1</xdr:row>
      <xdr:rowOff>38100</xdr:rowOff>
    </xdr:from>
    <xdr:to>
      <xdr:col>79</xdr:col>
      <xdr:colOff>704850</xdr:colOff>
      <xdr:row>1</xdr:row>
      <xdr:rowOff>228600</xdr:rowOff>
    </xdr:to>
    <xdr:sp macro="" textlink="">
      <xdr:nvSpPr>
        <xdr:cNvPr id="24" name="Text Box 22"/>
        <xdr:cNvSpPr txBox="1">
          <a:spLocks noChangeArrowheads="1"/>
        </xdr:cNvSpPr>
      </xdr:nvSpPr>
      <xdr:spPr bwMode="auto">
        <a:xfrm>
          <a:off x="31070550" y="38100"/>
          <a:ext cx="0" cy="1905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900" b="0" i="0" u="none" strike="noStrike" baseline="0">
              <a:solidFill>
                <a:srgbClr val="FFFFFF"/>
              </a:solidFill>
              <a:latin typeface="ＭＳ Ｐゴシック"/>
              <a:ea typeface="ＭＳ Ｐゴシック"/>
            </a:rPr>
            <a:t>H26</a:t>
          </a:r>
          <a:r>
            <a:rPr lang="ja-JP" altLang="en-US" sz="900" b="0" i="0" u="none" strike="noStrike" baseline="0">
              <a:solidFill>
                <a:srgbClr val="FFFFFF"/>
              </a:solidFill>
              <a:latin typeface="ＭＳ Ｐゴシック"/>
              <a:ea typeface="ＭＳ Ｐゴシック"/>
            </a:rPr>
            <a:t>報告書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47521"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47522"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47523"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47524"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47525"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47526"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49364"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49365"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49366"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49367"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49368"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49369"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58</xdr:row>
      <xdr:rowOff>19050</xdr:rowOff>
    </xdr:from>
    <xdr:to>
      <xdr:col>1</xdr:col>
      <xdr:colOff>152400</xdr:colOff>
      <xdr:row>59</xdr:row>
      <xdr:rowOff>28575</xdr:rowOff>
    </xdr:to>
    <xdr:sp macro="" textlink="">
      <xdr:nvSpPr>
        <xdr:cNvPr id="50387"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50388"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0389"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0390"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0391"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0392"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48422"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48423"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48424"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48425"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48426"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48427"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48428"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51412"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51413"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1414"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1415"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1416"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1417"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58</xdr:row>
      <xdr:rowOff>19050</xdr:rowOff>
    </xdr:from>
    <xdr:to>
      <xdr:col>1</xdr:col>
      <xdr:colOff>152400</xdr:colOff>
      <xdr:row>59</xdr:row>
      <xdr:rowOff>28575</xdr:rowOff>
    </xdr:to>
    <xdr:sp macro="" textlink="">
      <xdr:nvSpPr>
        <xdr:cNvPr id="56458"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56459"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6460"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6461"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6462"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6463"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52365"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52366"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2367"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2368"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2369"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2370"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53389"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53390"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53391"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53392"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53393"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53394"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13.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249977111117893"/>
  </sheetPr>
  <dimension ref="A1:IU181"/>
  <sheetViews>
    <sheetView tabSelected="1" view="pageBreakPreview" zoomScaleNormal="100" zoomScaleSheetLayoutView="100" workbookViewId="0">
      <selection activeCell="AJ46" sqref="AJ46"/>
    </sheetView>
  </sheetViews>
  <sheetFormatPr defaultColWidth="25.25" defaultRowHeight="13.5" zeroHeight="1"/>
  <cols>
    <col min="1" max="10" width="2.625" style="112" customWidth="1"/>
    <col min="11" max="11" width="4.25" style="112" customWidth="1"/>
    <col min="12" max="12" width="2.75" style="112" customWidth="1"/>
    <col min="13" max="17" width="2.625" style="112" customWidth="1"/>
    <col min="18" max="18" width="3.75" style="112" customWidth="1"/>
    <col min="19" max="25" width="2.625" style="112" customWidth="1"/>
    <col min="26" max="26" width="4.625" style="112" customWidth="1"/>
    <col min="27" max="30" width="2.625" style="112" customWidth="1"/>
    <col min="31" max="31" width="3.625" style="112" customWidth="1"/>
    <col min="32" max="35" width="2.625" style="112" customWidth="1"/>
    <col min="36" max="36" width="41.375" style="112" customWidth="1"/>
    <col min="37" max="85" width="2.625" style="112" hidden="1" customWidth="1"/>
    <col min="86" max="255" width="9" style="112" hidden="1" customWidth="1"/>
    <col min="256" max="16384" width="25.25" style="112"/>
  </cols>
  <sheetData>
    <row r="1" spans="1:52" s="103" customFormat="1" ht="14.25">
      <c r="A1" s="103" t="s">
        <v>491</v>
      </c>
    </row>
    <row r="2" spans="1:52" s="103" customFormat="1" ht="14.25"/>
    <row r="3" spans="1:52" ht="13.5" customHeight="1">
      <c r="A3" s="372" t="s">
        <v>166</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157"/>
      <c r="AK3" s="216" t="s">
        <v>355</v>
      </c>
      <c r="AL3" s="216"/>
      <c r="AM3" s="216"/>
      <c r="AN3" s="216"/>
      <c r="AO3" s="216"/>
      <c r="AP3" s="216"/>
      <c r="AQ3" s="216"/>
      <c r="AR3" s="216"/>
      <c r="AS3" s="216"/>
      <c r="AT3" s="216"/>
      <c r="AU3" s="216"/>
      <c r="AV3" s="216"/>
      <c r="AW3" s="216"/>
      <c r="AX3" s="216"/>
      <c r="AY3" s="216"/>
      <c r="AZ3" s="216"/>
    </row>
    <row r="4" spans="1:52" ht="13.5" customHeight="1">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157"/>
      <c r="AK4" s="216"/>
      <c r="AL4" s="216"/>
      <c r="AM4" s="216"/>
      <c r="AN4" s="216"/>
      <c r="AO4" s="216"/>
      <c r="AP4" s="216"/>
      <c r="AQ4" s="216"/>
      <c r="AR4" s="216"/>
      <c r="AS4" s="216"/>
      <c r="AT4" s="216"/>
      <c r="AU4" s="216"/>
      <c r="AV4" s="216"/>
      <c r="AW4" s="216"/>
      <c r="AX4" s="216"/>
      <c r="AY4" s="216"/>
      <c r="AZ4" s="216"/>
    </row>
    <row r="5" spans="1:52" s="103" customFormat="1" ht="14.25" customHeight="1">
      <c r="AK5" s="216"/>
      <c r="AL5" s="216"/>
      <c r="AM5" s="216"/>
      <c r="AN5" s="216"/>
      <c r="AO5" s="216"/>
      <c r="AP5" s="216"/>
      <c r="AQ5" s="216"/>
      <c r="AR5" s="216"/>
      <c r="AS5" s="216"/>
      <c r="AT5" s="216"/>
      <c r="AU5" s="216"/>
      <c r="AV5" s="216"/>
      <c r="AW5" s="216"/>
      <c r="AX5" s="216"/>
      <c r="AY5" s="216"/>
      <c r="AZ5" s="216"/>
    </row>
    <row r="6" spans="1:52" s="103" customFormat="1" ht="14.25">
      <c r="W6" s="221"/>
      <c r="X6" s="221"/>
      <c r="Y6" s="221"/>
      <c r="Z6" s="103" t="s">
        <v>4</v>
      </c>
      <c r="AA6" s="221"/>
      <c r="AB6" s="221"/>
      <c r="AC6" s="103" t="s">
        <v>3</v>
      </c>
      <c r="AD6" s="322"/>
      <c r="AE6" s="322"/>
      <c r="AF6" s="103" t="s">
        <v>2</v>
      </c>
      <c r="AK6" s="216"/>
      <c r="AL6" s="216"/>
      <c r="AM6" s="216"/>
      <c r="AN6" s="216"/>
      <c r="AO6" s="216"/>
      <c r="AP6" s="216"/>
      <c r="AQ6" s="216"/>
      <c r="AR6" s="216"/>
      <c r="AS6" s="216"/>
      <c r="AT6" s="216"/>
      <c r="AU6" s="216"/>
      <c r="AV6" s="216"/>
      <c r="AW6" s="216"/>
      <c r="AX6" s="216"/>
      <c r="AY6" s="216"/>
      <c r="AZ6" s="216"/>
    </row>
    <row r="7" spans="1:52" s="103" customFormat="1" ht="14.25"/>
    <row r="8" spans="1:52" s="103" customFormat="1" ht="14.25">
      <c r="B8" s="103" t="s">
        <v>85</v>
      </c>
    </row>
    <row r="9" spans="1:52" s="103" customFormat="1" ht="14.25"/>
    <row r="10" spans="1:52" s="103" customFormat="1" ht="14.25">
      <c r="N10" s="103" t="s">
        <v>91</v>
      </c>
      <c r="R10" s="103" t="s">
        <v>119</v>
      </c>
      <c r="T10" s="232"/>
      <c r="U10" s="232"/>
      <c r="V10" s="232"/>
      <c r="W10" s="232"/>
      <c r="X10" s="232"/>
      <c r="Y10" s="232"/>
      <c r="Z10" s="232"/>
      <c r="AA10" s="232"/>
      <c r="AB10" s="232"/>
      <c r="AC10" s="232"/>
      <c r="AD10" s="232"/>
      <c r="AE10" s="232"/>
      <c r="AF10" s="232"/>
      <c r="AG10" s="232"/>
      <c r="AH10" s="232"/>
    </row>
    <row r="11" spans="1:52" s="103" customFormat="1" ht="14.25">
      <c r="R11" s="103" t="s">
        <v>128</v>
      </c>
    </row>
    <row r="12" spans="1:52" s="103" customFormat="1" ht="14.25"/>
    <row r="13" spans="1:52" s="103" customFormat="1" ht="14.25">
      <c r="R13" s="103" t="s">
        <v>120</v>
      </c>
      <c r="T13" s="232"/>
      <c r="U13" s="232"/>
      <c r="V13" s="232"/>
      <c r="W13" s="232"/>
      <c r="X13" s="232"/>
      <c r="Y13" s="232"/>
      <c r="Z13" s="232"/>
      <c r="AA13" s="232"/>
      <c r="AB13" s="232"/>
      <c r="AC13" s="232"/>
      <c r="AD13" s="232"/>
      <c r="AE13" s="232"/>
    </row>
    <row r="14" spans="1:52" s="103" customFormat="1" ht="14.25">
      <c r="R14" s="103" t="str">
        <f>IF(T13="","(法人にあっては,名称及び代表者の氏名)","")</f>
        <v>(法人にあっては,名称及び代表者の氏名)</v>
      </c>
      <c r="T14" s="156"/>
      <c r="U14" s="155"/>
      <c r="V14" s="155"/>
      <c r="W14" s="155"/>
      <c r="X14" s="155"/>
      <c r="Y14" s="155"/>
      <c r="Z14" s="155"/>
      <c r="AA14" s="155"/>
      <c r="AB14" s="155"/>
      <c r="AC14" s="155"/>
      <c r="AD14" s="155"/>
      <c r="AE14" s="155"/>
    </row>
    <row r="15" spans="1:52" s="103" customFormat="1" ht="14.25"/>
    <row r="16" spans="1:52" s="103" customFormat="1" ht="14.25"/>
    <row r="17" spans="1:39"/>
    <row r="18" spans="1:39" ht="14.25" customHeight="1">
      <c r="A18" s="250" t="s">
        <v>492</v>
      </c>
      <c r="B18" s="250"/>
      <c r="C18" s="250"/>
      <c r="D18" s="250"/>
      <c r="E18" s="250"/>
      <c r="F18" s="250"/>
      <c r="G18" s="250"/>
      <c r="H18" s="250"/>
      <c r="I18" s="250"/>
      <c r="J18" s="250"/>
      <c r="K18" s="250"/>
      <c r="L18" s="250"/>
      <c r="M18" s="250"/>
      <c r="N18" s="250"/>
      <c r="O18" s="250"/>
      <c r="P18" s="250"/>
      <c r="Q18" s="250"/>
      <c r="R18" s="250"/>
      <c r="S18" s="111"/>
      <c r="T18" s="113" t="s">
        <v>168</v>
      </c>
      <c r="V18" s="113"/>
      <c r="W18" s="113"/>
      <c r="X18" s="113"/>
      <c r="Y18" s="113"/>
      <c r="Z18" s="113"/>
      <c r="AA18" s="113"/>
      <c r="AB18" s="113"/>
      <c r="AC18" s="113"/>
      <c r="AD18" s="113"/>
      <c r="AE18" s="113"/>
      <c r="AF18" s="113"/>
      <c r="AG18" s="113"/>
      <c r="AH18" s="113"/>
      <c r="AK18" s="103" t="s">
        <v>354</v>
      </c>
      <c r="AM18" s="114"/>
    </row>
    <row r="19" spans="1:39" ht="13.5" customHeight="1">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row>
    <row r="20" spans="1:39"/>
    <row r="21" spans="1:39" ht="27" customHeight="1">
      <c r="B21" s="309" t="s">
        <v>5</v>
      </c>
      <c r="C21" s="309"/>
      <c r="D21" s="309"/>
      <c r="E21" s="309"/>
      <c r="F21" s="224" t="s">
        <v>6</v>
      </c>
      <c r="G21" s="309"/>
      <c r="H21" s="309"/>
      <c r="I21" s="309"/>
      <c r="J21" s="309"/>
      <c r="K21" s="309" t="s">
        <v>7</v>
      </c>
      <c r="L21" s="309"/>
      <c r="M21" s="309"/>
      <c r="N21" s="309"/>
      <c r="O21" s="309"/>
      <c r="P21" s="310"/>
      <c r="Q21" s="311"/>
      <c r="R21" s="311"/>
      <c r="S21" s="311"/>
      <c r="T21" s="311"/>
      <c r="U21" s="311"/>
      <c r="V21" s="311"/>
      <c r="W21" s="311"/>
      <c r="X21" s="311"/>
      <c r="Y21" s="311"/>
      <c r="Z21" s="311"/>
      <c r="AA21" s="311"/>
      <c r="AB21" s="311"/>
      <c r="AC21" s="311"/>
      <c r="AD21" s="311"/>
      <c r="AE21" s="311"/>
      <c r="AF21" s="311"/>
      <c r="AG21" s="312"/>
    </row>
    <row r="22" spans="1:39" ht="14.25" customHeight="1">
      <c r="B22" s="309"/>
      <c r="C22" s="309"/>
      <c r="D22" s="309"/>
      <c r="E22" s="309"/>
      <c r="F22" s="224"/>
      <c r="G22" s="309"/>
      <c r="H22" s="309"/>
      <c r="I22" s="309"/>
      <c r="J22" s="309"/>
      <c r="K22" s="309" t="s">
        <v>88</v>
      </c>
      <c r="L22" s="309"/>
      <c r="M22" s="309"/>
      <c r="N22" s="309"/>
      <c r="O22" s="222"/>
      <c r="P22" s="158" t="s">
        <v>129</v>
      </c>
      <c r="Q22" s="321"/>
      <c r="R22" s="257"/>
      <c r="S22" s="257"/>
      <c r="T22" s="257"/>
      <c r="U22" s="257"/>
      <c r="V22" s="257"/>
      <c r="W22" s="257"/>
      <c r="X22" s="257"/>
      <c r="Y22" s="257"/>
      <c r="Z22" s="115" t="s">
        <v>130</v>
      </c>
      <c r="AA22" s="107"/>
      <c r="AB22" s="107"/>
      <c r="AC22" s="107"/>
      <c r="AD22" s="107"/>
      <c r="AE22" s="107"/>
      <c r="AF22" s="107"/>
      <c r="AG22" s="116"/>
    </row>
    <row r="23" spans="1:39" ht="27" customHeight="1">
      <c r="B23" s="309"/>
      <c r="C23" s="309"/>
      <c r="D23" s="309"/>
      <c r="E23" s="309"/>
      <c r="F23" s="224"/>
      <c r="G23" s="309"/>
      <c r="H23" s="309"/>
      <c r="I23" s="309"/>
      <c r="J23" s="309"/>
      <c r="K23" s="309"/>
      <c r="L23" s="309"/>
      <c r="M23" s="309"/>
      <c r="N23" s="309"/>
      <c r="O23" s="222"/>
      <c r="P23" s="333"/>
      <c r="Q23" s="334"/>
      <c r="R23" s="334"/>
      <c r="S23" s="334"/>
      <c r="T23" s="334"/>
      <c r="U23" s="334"/>
      <c r="V23" s="334"/>
      <c r="W23" s="334"/>
      <c r="X23" s="334"/>
      <c r="Y23" s="334"/>
      <c r="Z23" s="334"/>
      <c r="AA23" s="334"/>
      <c r="AB23" s="334"/>
      <c r="AC23" s="334"/>
      <c r="AD23" s="334"/>
      <c r="AE23" s="334"/>
      <c r="AF23" s="334"/>
      <c r="AG23" s="335"/>
    </row>
    <row r="24" spans="1:39" ht="27" customHeight="1">
      <c r="B24" s="309"/>
      <c r="C24" s="309"/>
      <c r="D24" s="309"/>
      <c r="E24" s="309"/>
      <c r="F24" s="309" t="s">
        <v>104</v>
      </c>
      <c r="G24" s="309"/>
      <c r="H24" s="309"/>
      <c r="I24" s="309"/>
      <c r="J24" s="309"/>
      <c r="K24" s="309"/>
      <c r="L24" s="309"/>
      <c r="M24" s="309"/>
      <c r="N24" s="309"/>
      <c r="O24" s="222"/>
      <c r="P24" s="310"/>
      <c r="Q24" s="311"/>
      <c r="R24" s="311"/>
      <c r="S24" s="311"/>
      <c r="T24" s="311"/>
      <c r="U24" s="311"/>
      <c r="V24" s="311"/>
      <c r="W24" s="311"/>
      <c r="X24" s="311"/>
      <c r="Y24" s="311"/>
      <c r="Z24" s="311"/>
      <c r="AA24" s="311"/>
      <c r="AB24" s="311"/>
      <c r="AC24" s="311"/>
      <c r="AD24" s="311"/>
      <c r="AE24" s="311"/>
      <c r="AF24" s="311"/>
      <c r="AG24" s="312"/>
    </row>
    <row r="25" spans="1:39" ht="27" customHeight="1">
      <c r="B25" s="309"/>
      <c r="C25" s="309"/>
      <c r="D25" s="309"/>
      <c r="E25" s="309"/>
      <c r="F25" s="309" t="s">
        <v>8</v>
      </c>
      <c r="G25" s="309"/>
      <c r="H25" s="309"/>
      <c r="I25" s="309"/>
      <c r="J25" s="309"/>
      <c r="K25" s="309" t="s">
        <v>9</v>
      </c>
      <c r="L25" s="309"/>
      <c r="M25" s="309"/>
      <c r="N25" s="309"/>
      <c r="O25" s="222"/>
      <c r="P25" s="315"/>
      <c r="Q25" s="316"/>
      <c r="R25" s="316"/>
      <c r="S25" s="316"/>
      <c r="T25" s="316"/>
      <c r="U25" s="316"/>
      <c r="V25" s="316"/>
      <c r="W25" s="316"/>
      <c r="X25" s="316"/>
      <c r="Y25" s="316"/>
      <c r="Z25" s="316"/>
      <c r="AA25" s="316"/>
      <c r="AB25" s="316"/>
      <c r="AC25" s="316"/>
      <c r="AD25" s="316"/>
      <c r="AE25" s="316"/>
      <c r="AF25" s="316"/>
      <c r="AG25" s="317"/>
      <c r="AH25" s="117"/>
    </row>
    <row r="26" spans="1:39" ht="27" customHeight="1">
      <c r="B26" s="309"/>
      <c r="C26" s="309"/>
      <c r="D26" s="309"/>
      <c r="E26" s="309"/>
      <c r="F26" s="309"/>
      <c r="G26" s="309"/>
      <c r="H26" s="309"/>
      <c r="I26" s="309"/>
      <c r="J26" s="309"/>
      <c r="K26" s="309" t="s">
        <v>10</v>
      </c>
      <c r="L26" s="309"/>
      <c r="M26" s="309"/>
      <c r="N26" s="309"/>
      <c r="O26" s="222"/>
      <c r="P26" s="318"/>
      <c r="Q26" s="319"/>
      <c r="R26" s="319"/>
      <c r="S26" s="319"/>
      <c r="T26" s="319"/>
      <c r="U26" s="319"/>
      <c r="V26" s="319"/>
      <c r="W26" s="319"/>
      <c r="X26" s="319"/>
      <c r="Y26" s="319"/>
      <c r="Z26" s="319"/>
      <c r="AA26" s="319"/>
      <c r="AB26" s="319"/>
      <c r="AC26" s="319"/>
      <c r="AD26" s="319"/>
      <c r="AE26" s="319"/>
      <c r="AF26" s="319"/>
      <c r="AG26" s="320"/>
    </row>
    <row r="27" spans="1:39" ht="27" customHeight="1">
      <c r="B27" s="309"/>
      <c r="C27" s="309"/>
      <c r="D27" s="309"/>
      <c r="E27" s="309"/>
      <c r="F27" s="309"/>
      <c r="G27" s="309"/>
      <c r="H27" s="309"/>
      <c r="I27" s="309"/>
      <c r="J27" s="309"/>
      <c r="K27" s="309" t="s">
        <v>127</v>
      </c>
      <c r="L27" s="309"/>
      <c r="M27" s="309"/>
      <c r="N27" s="309"/>
      <c r="O27" s="222"/>
      <c r="P27" s="314"/>
      <c r="Q27" s="230"/>
      <c r="R27" s="230"/>
      <c r="S27" s="230"/>
      <c r="T27" s="230"/>
      <c r="U27" s="230"/>
      <c r="V27" s="230"/>
      <c r="W27" s="230"/>
      <c r="X27" s="230"/>
      <c r="Y27" s="230"/>
      <c r="Z27" s="230"/>
      <c r="AA27" s="230"/>
      <c r="AB27" s="230"/>
      <c r="AC27" s="230"/>
      <c r="AD27" s="230"/>
      <c r="AE27" s="230"/>
      <c r="AF27" s="230"/>
      <c r="AG27" s="231"/>
    </row>
    <row r="28" spans="1:39"/>
    <row r="29" spans="1:39" ht="30" customHeight="1">
      <c r="B29" s="172" t="s">
        <v>86</v>
      </c>
      <c r="C29" s="203"/>
      <c r="D29" s="203"/>
      <c r="E29" s="203"/>
      <c r="F29" s="203"/>
      <c r="G29" s="203"/>
      <c r="H29" s="203"/>
      <c r="I29" s="203"/>
      <c r="J29" s="203"/>
      <c r="K29" s="203"/>
      <c r="L29" s="203"/>
      <c r="M29" s="203"/>
      <c r="N29" s="173"/>
      <c r="O29" s="172" t="s">
        <v>87</v>
      </c>
      <c r="P29" s="203"/>
      <c r="Q29" s="203"/>
      <c r="R29" s="203"/>
      <c r="S29" s="203"/>
      <c r="T29" s="203"/>
      <c r="U29" s="203"/>
      <c r="V29" s="203"/>
      <c r="W29" s="203"/>
      <c r="X29" s="203"/>
      <c r="Y29" s="203"/>
      <c r="Z29" s="203"/>
      <c r="AA29" s="203"/>
      <c r="AB29" s="203"/>
      <c r="AC29" s="203"/>
      <c r="AD29" s="203"/>
      <c r="AE29" s="203"/>
      <c r="AF29" s="203"/>
      <c r="AG29" s="173"/>
    </row>
    <row r="30" spans="1:39" ht="120" customHeight="1">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row>
    <row r="31" spans="1:39" ht="6" customHeight="1">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row>
    <row r="32" spans="1:39" ht="14.25">
      <c r="B32" s="103" t="s">
        <v>89</v>
      </c>
      <c r="D32" s="119" t="s">
        <v>493</v>
      </c>
      <c r="E32" s="103" t="s">
        <v>121</v>
      </c>
      <c r="F32" s="103"/>
    </row>
    <row r="33" spans="1:39" ht="14.25">
      <c r="D33" s="119"/>
      <c r="F33" s="103"/>
    </row>
    <row r="34" spans="1:39" s="103" customFormat="1" ht="19.5" customHeight="1">
      <c r="A34" s="103" t="s">
        <v>115</v>
      </c>
      <c r="AA34" s="146"/>
      <c r="AB34" s="203" t="s">
        <v>12</v>
      </c>
      <c r="AC34" s="203"/>
      <c r="AD34" s="173"/>
      <c r="AE34" s="146"/>
      <c r="AF34" s="203" t="s">
        <v>13</v>
      </c>
      <c r="AG34" s="203"/>
      <c r="AH34" s="173"/>
      <c r="AK34" s="141" t="b">
        <v>0</v>
      </c>
      <c r="AM34" s="141" t="b">
        <v>0</v>
      </c>
    </row>
    <row r="35" spans="1:39" s="103" customFormat="1" ht="47.25" customHeight="1">
      <c r="A35" s="217" t="s">
        <v>362</v>
      </c>
      <c r="B35" s="218"/>
      <c r="C35" s="218"/>
      <c r="D35" s="218"/>
      <c r="E35" s="218"/>
      <c r="F35" s="218"/>
      <c r="G35" s="219"/>
      <c r="H35" s="229"/>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9" s="103" customFormat="1" ht="23.65" customHeight="1">
      <c r="A36" s="217" t="s">
        <v>167</v>
      </c>
      <c r="B36" s="218"/>
      <c r="C36" s="218"/>
      <c r="D36" s="218"/>
      <c r="E36" s="218"/>
      <c r="F36" s="218"/>
      <c r="G36" s="219"/>
      <c r="H36" s="254"/>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6"/>
    </row>
    <row r="37" spans="1:39" s="103" customFormat="1" ht="23.65" customHeight="1">
      <c r="A37" s="251"/>
      <c r="B37" s="252"/>
      <c r="C37" s="252"/>
      <c r="D37" s="252"/>
      <c r="E37" s="252"/>
      <c r="F37" s="252"/>
      <c r="G37" s="253"/>
      <c r="H37" s="258"/>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60"/>
    </row>
    <row r="38" spans="1:39" s="103" customFormat="1" ht="28.5" customHeight="1">
      <c r="A38" s="176" t="s">
        <v>11</v>
      </c>
      <c r="B38" s="177"/>
      <c r="C38" s="177"/>
      <c r="D38" s="177"/>
      <c r="E38" s="177"/>
      <c r="F38" s="177"/>
      <c r="G38" s="178"/>
      <c r="H38" s="261"/>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3"/>
    </row>
    <row r="39" spans="1:39" s="103" customFormat="1" ht="39" customHeight="1">
      <c r="A39" s="185" t="s">
        <v>109</v>
      </c>
      <c r="B39" s="186"/>
      <c r="C39" s="186"/>
      <c r="D39" s="186"/>
      <c r="E39" s="186"/>
      <c r="F39" s="186"/>
      <c r="G39" s="186"/>
      <c r="H39" s="147"/>
      <c r="I39" s="264" t="s">
        <v>494</v>
      </c>
      <c r="J39" s="264"/>
      <c r="K39" s="264"/>
      <c r="L39" s="264"/>
      <c r="M39" s="264"/>
      <c r="N39" s="264"/>
      <c r="O39" s="264"/>
      <c r="P39" s="264"/>
      <c r="Q39" s="264"/>
      <c r="R39" s="264"/>
      <c r="S39" s="264"/>
      <c r="T39" s="264"/>
      <c r="U39" s="264"/>
      <c r="V39" s="264"/>
      <c r="W39" s="264"/>
      <c r="X39" s="264"/>
      <c r="Y39" s="265"/>
      <c r="Z39" s="323" t="s">
        <v>124</v>
      </c>
      <c r="AA39" s="323"/>
      <c r="AB39" s="323"/>
      <c r="AC39" s="323"/>
      <c r="AD39" s="313">
        <f>AB106</f>
        <v>0</v>
      </c>
      <c r="AE39" s="313"/>
      <c r="AF39" s="313"/>
      <c r="AG39" s="313"/>
      <c r="AH39" s="110" t="s">
        <v>131</v>
      </c>
      <c r="AK39" s="141" t="b">
        <v>0</v>
      </c>
    </row>
    <row r="40" spans="1:39" s="103" customFormat="1" ht="36" customHeight="1">
      <c r="A40" s="188"/>
      <c r="B40" s="189"/>
      <c r="C40" s="189"/>
      <c r="D40" s="189"/>
      <c r="E40" s="189"/>
      <c r="F40" s="189"/>
      <c r="G40" s="190"/>
      <c r="H40" s="147"/>
      <c r="I40" s="264" t="s">
        <v>114</v>
      </c>
      <c r="J40" s="264"/>
      <c r="K40" s="264"/>
      <c r="L40" s="264"/>
      <c r="M40" s="264"/>
      <c r="N40" s="264"/>
      <c r="O40" s="264"/>
      <c r="P40" s="264"/>
      <c r="Q40" s="264"/>
      <c r="R40" s="264"/>
      <c r="S40" s="264"/>
      <c r="T40" s="264"/>
      <c r="U40" s="264"/>
      <c r="V40" s="264"/>
      <c r="W40" s="264"/>
      <c r="X40" s="264"/>
      <c r="Y40" s="265"/>
      <c r="Z40" s="228" t="s">
        <v>61</v>
      </c>
      <c r="AA40" s="228"/>
      <c r="AB40" s="228"/>
      <c r="AC40" s="228"/>
      <c r="AD40" s="313"/>
      <c r="AE40" s="313"/>
      <c r="AF40" s="313"/>
      <c r="AG40" s="313"/>
      <c r="AH40" s="120" t="s">
        <v>62</v>
      </c>
      <c r="AK40" s="145" t="b">
        <v>0</v>
      </c>
    </row>
    <row r="41" spans="1:39" s="103" customFormat="1" ht="24" customHeight="1">
      <c r="A41" s="188"/>
      <c r="B41" s="189"/>
      <c r="C41" s="189"/>
      <c r="D41" s="189"/>
      <c r="E41" s="189"/>
      <c r="F41" s="189"/>
      <c r="G41" s="190"/>
      <c r="H41" s="147"/>
      <c r="I41" s="273" t="s">
        <v>63</v>
      </c>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4"/>
      <c r="AK41" s="141" t="b">
        <v>0</v>
      </c>
    </row>
    <row r="42" spans="1:39" s="103" customFormat="1" ht="22.5" customHeight="1">
      <c r="A42" s="222" t="s">
        <v>64</v>
      </c>
      <c r="B42" s="223"/>
      <c r="C42" s="223"/>
      <c r="D42" s="223"/>
      <c r="E42" s="223"/>
      <c r="F42" s="223"/>
      <c r="G42" s="224"/>
      <c r="H42" s="374"/>
      <c r="I42" s="375"/>
      <c r="J42" s="288"/>
      <c r="K42" s="288"/>
      <c r="L42" s="233" t="s">
        <v>14</v>
      </c>
      <c r="M42" s="233"/>
      <c r="N42" s="148" t="s">
        <v>65</v>
      </c>
      <c r="O42" s="376"/>
      <c r="P42" s="375"/>
      <c r="Q42" s="288"/>
      <c r="R42" s="288"/>
      <c r="S42" s="233" t="s">
        <v>14</v>
      </c>
      <c r="T42" s="233"/>
      <c r="U42" s="99"/>
      <c r="V42" s="99"/>
      <c r="W42" s="55"/>
      <c r="X42" s="143"/>
      <c r="Y42" s="143"/>
      <c r="Z42" s="143"/>
      <c r="AA42" s="143"/>
      <c r="AB42" s="143"/>
      <c r="AC42" s="143"/>
      <c r="AD42" s="143"/>
      <c r="AE42" s="143"/>
      <c r="AF42" s="143"/>
      <c r="AG42" s="143"/>
      <c r="AH42" s="144"/>
    </row>
    <row r="43" spans="1:39" s="103" customFormat="1" ht="49.5" customHeight="1">
      <c r="A43" s="217" t="s">
        <v>105</v>
      </c>
      <c r="B43" s="218"/>
      <c r="C43" s="218"/>
      <c r="D43" s="218"/>
      <c r="E43" s="218"/>
      <c r="F43" s="218"/>
      <c r="G43" s="219"/>
      <c r="H43" s="225"/>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7"/>
    </row>
    <row r="44" spans="1:39" s="103" customFormat="1" ht="28.5" customHeight="1">
      <c r="A44" s="217" t="s">
        <v>106</v>
      </c>
      <c r="B44" s="218"/>
      <c r="C44" s="218"/>
      <c r="D44" s="218"/>
      <c r="E44" s="218"/>
      <c r="F44" s="218"/>
      <c r="G44" s="219"/>
      <c r="H44" s="225"/>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7"/>
    </row>
    <row r="45" spans="1:39" s="103" customFormat="1" ht="42.75" customHeight="1">
      <c r="A45" s="324"/>
      <c r="B45" s="325"/>
      <c r="C45" s="325"/>
      <c r="D45" s="325"/>
      <c r="E45" s="325"/>
      <c r="F45" s="325"/>
      <c r="G45" s="326"/>
      <c r="H45" s="217" t="s">
        <v>72</v>
      </c>
      <c r="I45" s="218"/>
      <c r="J45" s="218"/>
      <c r="K45" s="219"/>
      <c r="L45" s="327"/>
      <c r="M45" s="328"/>
      <c r="N45" s="328"/>
      <c r="O45" s="328"/>
      <c r="P45" s="328"/>
      <c r="Q45" s="328"/>
      <c r="R45" s="328"/>
      <c r="S45" s="329"/>
      <c r="T45" s="176" t="s">
        <v>73</v>
      </c>
      <c r="U45" s="177"/>
      <c r="V45" s="177"/>
      <c r="W45" s="178"/>
      <c r="X45" s="261"/>
      <c r="Y45" s="262"/>
      <c r="Z45" s="262"/>
      <c r="AA45" s="262"/>
      <c r="AB45" s="263"/>
      <c r="AC45" s="185" t="s">
        <v>74</v>
      </c>
      <c r="AD45" s="177"/>
      <c r="AE45" s="178"/>
      <c r="AF45" s="330"/>
      <c r="AG45" s="331"/>
      <c r="AH45" s="332"/>
      <c r="AK45" s="103" t="s">
        <v>357</v>
      </c>
    </row>
    <row r="46" spans="1:39" s="103" customFormat="1" ht="85.5" customHeight="1">
      <c r="A46" s="217" t="s">
        <v>107</v>
      </c>
      <c r="B46" s="218"/>
      <c r="C46" s="218"/>
      <c r="D46" s="218"/>
      <c r="E46" s="218"/>
      <c r="F46" s="218"/>
      <c r="G46" s="219"/>
      <c r="H46" s="240" t="s">
        <v>520</v>
      </c>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2"/>
    </row>
    <row r="47" spans="1:39" s="103" customFormat="1" ht="14.25">
      <c r="A47" s="217" t="s">
        <v>164</v>
      </c>
      <c r="B47" s="218"/>
      <c r="C47" s="218"/>
      <c r="D47" s="219"/>
      <c r="E47" s="234" t="s">
        <v>92</v>
      </c>
      <c r="F47" s="235"/>
      <c r="G47" s="236"/>
      <c r="H47" s="247" t="s">
        <v>96</v>
      </c>
      <c r="I47" s="248"/>
      <c r="J47" s="248"/>
      <c r="K47" s="248"/>
      <c r="L47" s="248"/>
      <c r="M47" s="248"/>
      <c r="N47" s="248"/>
      <c r="O47" s="249"/>
      <c r="P47" s="247" t="s">
        <v>97</v>
      </c>
      <c r="Q47" s="248"/>
      <c r="R47" s="248"/>
      <c r="S47" s="248"/>
      <c r="T47" s="248"/>
      <c r="U47" s="248"/>
      <c r="V47" s="249"/>
      <c r="W47" s="247" t="s">
        <v>110</v>
      </c>
      <c r="X47" s="248"/>
      <c r="Y47" s="248"/>
      <c r="Z47" s="248"/>
      <c r="AA47" s="248"/>
      <c r="AB47" s="248"/>
      <c r="AC47" s="248"/>
      <c r="AD47" s="249"/>
      <c r="AE47" s="247" t="s">
        <v>132</v>
      </c>
      <c r="AF47" s="248"/>
      <c r="AG47" s="248"/>
      <c r="AH47" s="249"/>
    </row>
    <row r="48" spans="1:39" s="103" customFormat="1" ht="14.25">
      <c r="A48" s="324"/>
      <c r="B48" s="325"/>
      <c r="C48" s="325"/>
      <c r="D48" s="326"/>
      <c r="E48" s="237"/>
      <c r="F48" s="238"/>
      <c r="G48" s="239"/>
      <c r="H48" s="121"/>
      <c r="I48" s="122" t="s">
        <v>133</v>
      </c>
      <c r="J48" s="266"/>
      <c r="K48" s="266"/>
      <c r="L48" s="122" t="s">
        <v>134</v>
      </c>
      <c r="M48" s="122" t="s">
        <v>14</v>
      </c>
      <c r="N48" s="122"/>
      <c r="O48" s="123"/>
      <c r="P48" s="122" t="s">
        <v>66</v>
      </c>
      <c r="Q48" s="289"/>
      <c r="R48" s="289"/>
      <c r="S48" s="122" t="s">
        <v>67</v>
      </c>
      <c r="T48" s="122" t="s">
        <v>14</v>
      </c>
      <c r="U48" s="122"/>
      <c r="V48" s="123"/>
      <c r="W48" s="124"/>
      <c r="X48" s="125" t="s">
        <v>66</v>
      </c>
      <c r="Y48" s="202">
        <f>Q42</f>
        <v>0</v>
      </c>
      <c r="Z48" s="202"/>
      <c r="AA48" s="125" t="s">
        <v>67</v>
      </c>
      <c r="AB48" s="125" t="s">
        <v>14</v>
      </c>
      <c r="AC48" s="105"/>
      <c r="AD48" s="126"/>
      <c r="AE48" s="285" t="s">
        <v>135</v>
      </c>
      <c r="AF48" s="286"/>
      <c r="AG48" s="286"/>
      <c r="AH48" s="287"/>
    </row>
    <row r="49" spans="1:37" s="103" customFormat="1" ht="28.5" customHeight="1">
      <c r="A49" s="324"/>
      <c r="B49" s="325"/>
      <c r="C49" s="325"/>
      <c r="D49" s="326"/>
      <c r="E49" s="237"/>
      <c r="F49" s="238"/>
      <c r="G49" s="239"/>
      <c r="H49" s="243" t="str">
        <f>Y133</f>
        <v/>
      </c>
      <c r="I49" s="244"/>
      <c r="J49" s="244"/>
      <c r="K49" s="244"/>
      <c r="L49" s="244"/>
      <c r="M49" s="203" t="s">
        <v>75</v>
      </c>
      <c r="N49" s="203"/>
      <c r="O49" s="173"/>
      <c r="P49" s="245" t="str">
        <f>IF(Q48="","",Y167)</f>
        <v/>
      </c>
      <c r="Q49" s="246"/>
      <c r="R49" s="246"/>
      <c r="S49" s="246"/>
      <c r="T49" s="203" t="s">
        <v>75</v>
      </c>
      <c r="U49" s="203"/>
      <c r="V49" s="173"/>
      <c r="W49" s="267"/>
      <c r="X49" s="268"/>
      <c r="Y49" s="268"/>
      <c r="Z49" s="268"/>
      <c r="AA49" s="268"/>
      <c r="AB49" s="203" t="s">
        <v>15</v>
      </c>
      <c r="AC49" s="203"/>
      <c r="AD49" s="173"/>
      <c r="AE49" s="275" t="str">
        <f>IF(OR(H49="",W49=""),"",(W49-H49)/H49*100)</f>
        <v/>
      </c>
      <c r="AF49" s="276"/>
      <c r="AG49" s="276"/>
      <c r="AH49" s="101" t="s">
        <v>136</v>
      </c>
    </row>
    <row r="50" spans="1:37" s="103" customFormat="1" ht="13.5" customHeight="1">
      <c r="A50" s="324"/>
      <c r="B50" s="325"/>
      <c r="C50" s="325"/>
      <c r="D50" s="326"/>
      <c r="E50" s="234" t="s">
        <v>99</v>
      </c>
      <c r="F50" s="235"/>
      <c r="G50" s="236"/>
      <c r="H50" s="247" t="s">
        <v>98</v>
      </c>
      <c r="I50" s="248"/>
      <c r="J50" s="248"/>
      <c r="K50" s="248"/>
      <c r="L50" s="248"/>
      <c r="M50" s="248"/>
      <c r="N50" s="248"/>
      <c r="O50" s="249"/>
      <c r="P50" s="247" t="s">
        <v>97</v>
      </c>
      <c r="Q50" s="248"/>
      <c r="R50" s="248"/>
      <c r="S50" s="248"/>
      <c r="T50" s="248"/>
      <c r="U50" s="248"/>
      <c r="V50" s="249"/>
      <c r="W50" s="247" t="s">
        <v>111</v>
      </c>
      <c r="X50" s="248"/>
      <c r="Y50" s="248"/>
      <c r="Z50" s="248"/>
      <c r="AA50" s="248"/>
      <c r="AB50" s="248"/>
      <c r="AC50" s="248"/>
      <c r="AD50" s="249"/>
      <c r="AE50" s="247" t="s">
        <v>132</v>
      </c>
      <c r="AF50" s="248"/>
      <c r="AG50" s="248"/>
      <c r="AH50" s="249"/>
    </row>
    <row r="51" spans="1:37" s="103" customFormat="1" ht="14.25">
      <c r="A51" s="324"/>
      <c r="B51" s="325"/>
      <c r="C51" s="325"/>
      <c r="D51" s="326"/>
      <c r="E51" s="237"/>
      <c r="F51" s="238"/>
      <c r="G51" s="239"/>
      <c r="H51" s="278"/>
      <c r="I51" s="279"/>
      <c r="J51" s="279"/>
      <c r="K51" s="279"/>
      <c r="L51" s="279"/>
      <c r="M51" s="279"/>
      <c r="N51" s="279"/>
      <c r="O51" s="280"/>
      <c r="P51" s="278"/>
      <c r="Q51" s="279"/>
      <c r="R51" s="279"/>
      <c r="S51" s="279"/>
      <c r="T51" s="279"/>
      <c r="U51" s="279"/>
      <c r="V51" s="280"/>
      <c r="W51" s="278"/>
      <c r="X51" s="279"/>
      <c r="Y51" s="279"/>
      <c r="Z51" s="279"/>
      <c r="AA51" s="279"/>
      <c r="AB51" s="279"/>
      <c r="AC51" s="279"/>
      <c r="AD51" s="280"/>
      <c r="AE51" s="285" t="s">
        <v>137</v>
      </c>
      <c r="AF51" s="286"/>
      <c r="AG51" s="286"/>
      <c r="AH51" s="287"/>
    </row>
    <row r="52" spans="1:37" s="103" customFormat="1" ht="43.5" customHeight="1">
      <c r="A52" s="324"/>
      <c r="B52" s="325"/>
      <c r="C52" s="325"/>
      <c r="D52" s="326"/>
      <c r="E52" s="237"/>
      <c r="F52" s="238"/>
      <c r="G52" s="239"/>
      <c r="H52" s="354"/>
      <c r="I52" s="355"/>
      <c r="J52" s="355"/>
      <c r="K52" s="355"/>
      <c r="L52" s="355"/>
      <c r="M52" s="336" t="s">
        <v>76</v>
      </c>
      <c r="N52" s="337"/>
      <c r="O52" s="338"/>
      <c r="P52" s="354"/>
      <c r="Q52" s="355"/>
      <c r="R52" s="355"/>
      <c r="S52" s="355"/>
      <c r="T52" s="336" t="s">
        <v>76</v>
      </c>
      <c r="U52" s="337"/>
      <c r="V52" s="338"/>
      <c r="W52" s="348"/>
      <c r="X52" s="349"/>
      <c r="Y52" s="349"/>
      <c r="Z52" s="349"/>
      <c r="AA52" s="349"/>
      <c r="AB52" s="336" t="s">
        <v>76</v>
      </c>
      <c r="AC52" s="337"/>
      <c r="AD52" s="338"/>
      <c r="AE52" s="275" t="str">
        <f>IF(OR(H52="",W52=""),"",(W52-H52)/H52*100)</f>
        <v/>
      </c>
      <c r="AF52" s="276"/>
      <c r="AG52" s="276"/>
      <c r="AH52" s="101" t="s">
        <v>138</v>
      </c>
    </row>
    <row r="53" spans="1:37" s="103" customFormat="1" ht="28.5" customHeight="1">
      <c r="A53" s="324"/>
      <c r="B53" s="325"/>
      <c r="C53" s="325"/>
      <c r="D53" s="326"/>
      <c r="E53" s="237"/>
      <c r="F53" s="238"/>
      <c r="G53" s="239"/>
      <c r="H53" s="222" t="s">
        <v>90</v>
      </c>
      <c r="I53" s="223"/>
      <c r="J53" s="223"/>
      <c r="K53" s="223"/>
      <c r="L53" s="223"/>
      <c r="M53" s="223"/>
      <c r="N53" s="223"/>
      <c r="O53" s="224"/>
      <c r="P53" s="269" t="s">
        <v>521</v>
      </c>
      <c r="Q53" s="270"/>
      <c r="R53" s="270"/>
      <c r="S53" s="270"/>
      <c r="T53" s="270"/>
      <c r="U53" s="270"/>
      <c r="V53" s="270"/>
      <c r="W53" s="270"/>
      <c r="X53" s="270"/>
      <c r="Y53" s="270"/>
      <c r="Z53" s="270"/>
      <c r="AA53" s="270"/>
      <c r="AB53" s="270"/>
      <c r="AC53" s="270"/>
      <c r="AD53" s="270"/>
      <c r="AE53" s="270"/>
      <c r="AF53" s="270"/>
      <c r="AG53" s="270"/>
      <c r="AH53" s="271"/>
    </row>
    <row r="54" spans="1:37" s="103" customFormat="1" ht="82.5" customHeight="1">
      <c r="A54" s="222" t="s">
        <v>100</v>
      </c>
      <c r="B54" s="223"/>
      <c r="C54" s="223"/>
      <c r="D54" s="223"/>
      <c r="E54" s="223"/>
      <c r="F54" s="223"/>
      <c r="G54" s="224"/>
      <c r="H54" s="350"/>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2"/>
    </row>
    <row r="55" spans="1:37" s="103" customFormat="1" ht="3"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row>
    <row r="56" spans="1:37" s="127" customFormat="1" ht="12">
      <c r="A56" s="127" t="s">
        <v>89</v>
      </c>
      <c r="C56" s="128" t="s">
        <v>495</v>
      </c>
      <c r="D56" s="127" t="s">
        <v>95</v>
      </c>
    </row>
    <row r="57" spans="1:37" s="129" customFormat="1" ht="12">
      <c r="C57" s="128" t="s">
        <v>102</v>
      </c>
      <c r="D57" s="127" t="s">
        <v>165</v>
      </c>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row>
    <row r="58" spans="1:37" s="129" customFormat="1" ht="12" customHeight="1">
      <c r="C58" s="130" t="s">
        <v>103</v>
      </c>
      <c r="D58" s="353" t="s">
        <v>139</v>
      </c>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row>
    <row r="59" spans="1:37" s="129" customFormat="1">
      <c r="C59" s="102"/>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J59" s="112"/>
      <c r="AK59" s="112"/>
    </row>
    <row r="60" spans="1:37" s="129" customFormat="1">
      <c r="C60" s="102"/>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J60" s="112"/>
      <c r="AK60" s="112"/>
    </row>
    <row r="61" spans="1:37" s="129" customFormat="1">
      <c r="C61" s="102"/>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J61" s="112"/>
      <c r="AK61" s="112"/>
    </row>
    <row r="62" spans="1:37" s="129" customFormat="1">
      <c r="C62" s="130" t="s">
        <v>140</v>
      </c>
      <c r="D62" s="353" t="s">
        <v>116</v>
      </c>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J62" s="112"/>
      <c r="AK62" s="112"/>
    </row>
    <row r="63" spans="1:37" s="129" customFormat="1">
      <c r="C63" s="102"/>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J63" s="112"/>
      <c r="AK63" s="112"/>
    </row>
    <row r="64" spans="1:37" s="103" customFormat="1" ht="14.25" customHeight="1">
      <c r="A64" s="129"/>
      <c r="B64" s="129"/>
      <c r="C64" s="130" t="s">
        <v>141</v>
      </c>
      <c r="D64" s="353" t="s">
        <v>123</v>
      </c>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row>
    <row r="65" spans="1:86" s="129" customFormat="1" ht="12" customHeight="1">
      <c r="C65" s="130"/>
      <c r="D65" s="353" t="s">
        <v>113</v>
      </c>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row>
    <row r="66" spans="1:86" s="129" customFormat="1" ht="12" customHeight="1">
      <c r="C66" s="130"/>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row>
    <row r="67" spans="1:86" s="129" customFormat="1" ht="12" customHeight="1">
      <c r="C67" s="130" t="s">
        <v>142</v>
      </c>
      <c r="D67" s="353" t="s">
        <v>163</v>
      </c>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row>
    <row r="68" spans="1:86" s="129" customFormat="1" ht="12" customHeight="1">
      <c r="C68" s="130"/>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row>
    <row r="69" spans="1:86" s="103" customFormat="1" ht="18.75" customHeight="1">
      <c r="A69" s="103" t="s">
        <v>496</v>
      </c>
      <c r="D69" s="370" t="s">
        <v>94</v>
      </c>
      <c r="E69" s="370"/>
      <c r="F69" s="370"/>
      <c r="G69" s="370"/>
      <c r="H69" s="370"/>
      <c r="I69" s="370"/>
      <c r="J69" s="370"/>
      <c r="K69" s="370"/>
      <c r="L69" s="370"/>
      <c r="M69" s="370"/>
      <c r="N69" s="370"/>
      <c r="O69" s="370"/>
      <c r="P69" s="370"/>
      <c r="Q69" s="370"/>
      <c r="R69" s="370"/>
      <c r="S69" s="370"/>
      <c r="T69" s="370"/>
      <c r="U69" s="370"/>
      <c r="V69" s="370"/>
      <c r="W69" s="370"/>
      <c r="X69" s="370"/>
      <c r="Y69" s="370"/>
      <c r="Z69" s="370"/>
      <c r="AA69" s="370"/>
      <c r="AB69" s="370"/>
      <c r="AC69" s="370"/>
      <c r="AD69" s="370"/>
      <c r="AE69" s="370"/>
      <c r="AK69" s="103" t="s">
        <v>496</v>
      </c>
      <c r="AN69" s="370" t="s">
        <v>515</v>
      </c>
      <c r="AO69" s="370"/>
      <c r="AP69" s="370"/>
      <c r="AQ69" s="370"/>
      <c r="AR69" s="370"/>
      <c r="AS69" s="370"/>
      <c r="AT69" s="370"/>
      <c r="AU69" s="370"/>
      <c r="AV69" s="370"/>
      <c r="AW69" s="370"/>
      <c r="AX69" s="370"/>
      <c r="AY69" s="370"/>
      <c r="AZ69" s="370"/>
      <c r="BA69" s="370"/>
      <c r="BB69" s="370"/>
      <c r="BC69" s="370"/>
      <c r="BD69" s="370"/>
      <c r="BE69" s="370"/>
      <c r="BJ69" s="103" t="s">
        <v>496</v>
      </c>
      <c r="BM69" s="370" t="s">
        <v>514</v>
      </c>
      <c r="BN69" s="370"/>
      <c r="BO69" s="370"/>
      <c r="BP69" s="370"/>
      <c r="BQ69" s="370"/>
      <c r="BR69" s="370"/>
      <c r="BS69" s="370"/>
      <c r="BT69" s="370"/>
      <c r="BU69" s="370"/>
      <c r="BV69" s="370"/>
      <c r="BW69" s="370"/>
      <c r="BX69" s="370"/>
      <c r="BY69" s="370"/>
      <c r="BZ69" s="370"/>
      <c r="CA69" s="370"/>
      <c r="CB69" s="370"/>
      <c r="CC69" s="370"/>
      <c r="CD69" s="370"/>
    </row>
    <row r="70" spans="1:86" s="103" customFormat="1" ht="18.75" customHeight="1">
      <c r="A70" s="169" t="s">
        <v>16</v>
      </c>
      <c r="B70" s="169"/>
      <c r="C70" s="169"/>
      <c r="D70" s="169"/>
      <c r="E70" s="169"/>
      <c r="F70" s="169"/>
      <c r="G70" s="169"/>
      <c r="H70" s="169"/>
      <c r="I70" s="169"/>
      <c r="J70" s="169"/>
      <c r="K70" s="169"/>
      <c r="L70" s="169"/>
      <c r="M70" s="169" t="s">
        <v>21</v>
      </c>
      <c r="N70" s="169"/>
      <c r="O70" s="169"/>
      <c r="P70" s="169"/>
      <c r="Q70" s="169"/>
      <c r="R70" s="169"/>
      <c r="S70" s="169"/>
      <c r="T70" s="169"/>
      <c r="U70" s="169" t="s">
        <v>22</v>
      </c>
      <c r="V70" s="169"/>
      <c r="W70" s="169"/>
      <c r="X70" s="169"/>
      <c r="Y70" s="169"/>
      <c r="Z70" s="169"/>
      <c r="AA70" s="169"/>
      <c r="AB70" s="371" t="s">
        <v>79</v>
      </c>
      <c r="AC70" s="371"/>
      <c r="AD70" s="371"/>
      <c r="AE70" s="371"/>
      <c r="AF70" s="371"/>
      <c r="AG70" s="371"/>
      <c r="AH70" s="371"/>
      <c r="AK70" s="169" t="s">
        <v>16</v>
      </c>
      <c r="AL70" s="169"/>
      <c r="AM70" s="169"/>
      <c r="AN70" s="169"/>
      <c r="AO70" s="169"/>
      <c r="AP70" s="169"/>
      <c r="AQ70" s="169"/>
      <c r="AR70" s="169"/>
      <c r="AS70" s="169"/>
      <c r="AT70" s="169"/>
      <c r="AU70" s="169"/>
      <c r="AV70" s="169"/>
      <c r="AW70" s="169" t="s">
        <v>21</v>
      </c>
      <c r="AX70" s="169"/>
      <c r="AY70" s="169"/>
      <c r="AZ70" s="169"/>
      <c r="BA70" s="169"/>
      <c r="BB70" s="371" t="s">
        <v>79</v>
      </c>
      <c r="BC70" s="371"/>
      <c r="BD70" s="371"/>
      <c r="BE70" s="371"/>
      <c r="BF70" s="371"/>
      <c r="BG70" s="371"/>
      <c r="BH70" s="371"/>
      <c r="BJ70" s="169" t="s">
        <v>16</v>
      </c>
      <c r="BK70" s="169"/>
      <c r="BL70" s="169"/>
      <c r="BM70" s="169"/>
      <c r="BN70" s="169"/>
      <c r="BO70" s="169"/>
      <c r="BP70" s="169"/>
      <c r="BQ70" s="169"/>
      <c r="BR70" s="169"/>
      <c r="BS70" s="169"/>
      <c r="BT70" s="169"/>
      <c r="BU70" s="169"/>
      <c r="BV70" s="169" t="s">
        <v>21</v>
      </c>
      <c r="BW70" s="169"/>
      <c r="BX70" s="169"/>
      <c r="BY70" s="169"/>
      <c r="BZ70" s="169"/>
      <c r="CA70" s="371" t="s">
        <v>79</v>
      </c>
      <c r="CB70" s="371"/>
      <c r="CC70" s="371"/>
      <c r="CD70" s="371"/>
      <c r="CE70" s="371"/>
      <c r="CF70" s="371"/>
      <c r="CG70" s="371"/>
    </row>
    <row r="71" spans="1:86" s="103" customFormat="1" ht="18.75" customHeight="1">
      <c r="A71" s="169"/>
      <c r="B71" s="169"/>
      <c r="C71" s="169"/>
      <c r="D71" s="169"/>
      <c r="E71" s="169"/>
      <c r="F71" s="169"/>
      <c r="G71" s="169"/>
      <c r="H71" s="169"/>
      <c r="I71" s="169"/>
      <c r="J71" s="169"/>
      <c r="K71" s="169"/>
      <c r="L71" s="169"/>
      <c r="M71" s="174" t="s">
        <v>20</v>
      </c>
      <c r="N71" s="215"/>
      <c r="O71" s="215"/>
      <c r="P71" s="215"/>
      <c r="Q71" s="175"/>
      <c r="R71" s="356" t="s">
        <v>17</v>
      </c>
      <c r="S71" s="356"/>
      <c r="T71" s="356"/>
      <c r="U71" s="169" t="s">
        <v>20</v>
      </c>
      <c r="V71" s="169"/>
      <c r="W71" s="169"/>
      <c r="X71" s="169" t="s">
        <v>17</v>
      </c>
      <c r="Y71" s="169"/>
      <c r="Z71" s="169"/>
      <c r="AA71" s="169"/>
      <c r="AB71" s="371"/>
      <c r="AC71" s="371"/>
      <c r="AD71" s="371"/>
      <c r="AE71" s="371"/>
      <c r="AF71" s="371"/>
      <c r="AG71" s="371"/>
      <c r="AH71" s="371"/>
      <c r="AK71" s="169"/>
      <c r="AL71" s="169"/>
      <c r="AM71" s="169"/>
      <c r="AN71" s="169"/>
      <c r="AO71" s="169"/>
      <c r="AP71" s="169"/>
      <c r="AQ71" s="169"/>
      <c r="AR71" s="169"/>
      <c r="AS71" s="169"/>
      <c r="AT71" s="169"/>
      <c r="AU71" s="169"/>
      <c r="AV71" s="169"/>
      <c r="AW71" s="174" t="s">
        <v>20</v>
      </c>
      <c r="AX71" s="215"/>
      <c r="AY71" s="215"/>
      <c r="AZ71" s="215"/>
      <c r="BA71" s="175"/>
      <c r="BB71" s="371"/>
      <c r="BC71" s="371"/>
      <c r="BD71" s="371"/>
      <c r="BE71" s="371"/>
      <c r="BF71" s="371"/>
      <c r="BG71" s="371"/>
      <c r="BH71" s="371"/>
      <c r="BJ71" s="169"/>
      <c r="BK71" s="169"/>
      <c r="BL71" s="169"/>
      <c r="BM71" s="169"/>
      <c r="BN71" s="169"/>
      <c r="BO71" s="169"/>
      <c r="BP71" s="169"/>
      <c r="BQ71" s="169"/>
      <c r="BR71" s="169"/>
      <c r="BS71" s="169"/>
      <c r="BT71" s="169"/>
      <c r="BU71" s="169"/>
      <c r="BV71" s="174" t="s">
        <v>20</v>
      </c>
      <c r="BW71" s="215"/>
      <c r="BX71" s="215"/>
      <c r="BY71" s="215"/>
      <c r="BZ71" s="175"/>
      <c r="CA71" s="371"/>
      <c r="CB71" s="371"/>
      <c r="CC71" s="371"/>
      <c r="CD71" s="371"/>
      <c r="CE71" s="371"/>
      <c r="CF71" s="371"/>
      <c r="CG71" s="371"/>
    </row>
    <row r="72" spans="1:86" s="103" customFormat="1" ht="20.25" customHeight="1">
      <c r="A72" s="357" t="s">
        <v>18</v>
      </c>
      <c r="B72" s="307" t="s">
        <v>143</v>
      </c>
      <c r="C72" s="308"/>
      <c r="D72" s="308"/>
      <c r="E72" s="308"/>
      <c r="F72" s="308"/>
      <c r="G72" s="308"/>
      <c r="H72" s="308"/>
      <c r="I72" s="308"/>
      <c r="J72" s="308"/>
      <c r="K72" s="308"/>
      <c r="L72" s="308"/>
      <c r="M72" s="164">
        <f>IF($Q$48="",AW72,BV72)</f>
        <v>0</v>
      </c>
      <c r="N72" s="165"/>
      <c r="O72" s="165"/>
      <c r="P72" s="165"/>
      <c r="Q72" s="166"/>
      <c r="R72" s="197" t="s">
        <v>68</v>
      </c>
      <c r="S72" s="198"/>
      <c r="T72" s="198"/>
      <c r="U72" s="281">
        <v>38.200000000000003</v>
      </c>
      <c r="V72" s="281"/>
      <c r="W72" s="281"/>
      <c r="X72" s="198" t="s">
        <v>144</v>
      </c>
      <c r="Y72" s="198"/>
      <c r="Z72" s="198"/>
      <c r="AA72" s="198"/>
      <c r="AB72" s="277">
        <f>IF($Q$48="",BB72,CA72)</f>
        <v>0</v>
      </c>
      <c r="AC72" s="277"/>
      <c r="AD72" s="277"/>
      <c r="AE72" s="277"/>
      <c r="AF72" s="277"/>
      <c r="AG72" s="277"/>
      <c r="AH72" s="277"/>
      <c r="AK72" s="357" t="s">
        <v>18</v>
      </c>
      <c r="AL72" s="307" t="s">
        <v>143</v>
      </c>
      <c r="AM72" s="308"/>
      <c r="AN72" s="308"/>
      <c r="AO72" s="308"/>
      <c r="AP72" s="308"/>
      <c r="AQ72" s="308"/>
      <c r="AR72" s="308"/>
      <c r="AS72" s="308"/>
      <c r="AT72" s="308"/>
      <c r="AU72" s="308"/>
      <c r="AV72" s="308"/>
      <c r="AW72" s="164">
        <f>'【基準年度】事業所1~3'!D20+'【基準年度】事業所1~3'!D91+'【基準年度】事業所1~3'!D162+'【基準年度】事業所4~6'!D20+'【基準年度】事業所4~6'!D91+'【基準年度】事業所4~6'!D162+'【基準年度】事業所7~9'!D20+'【基準年度】事業所7~9'!D91+'【基準年度】事業所7~9'!D162+'【基準年度】事業所10~12'!D20+'【基準年度】事業所10~12'!D91+'【基準年度】事業所10~12'!D162+'【基準年度】事業所13~15'!D20+'【基準年度】事業所13~15'!D91+'【基準年度】事業所13~15'!D162</f>
        <v>0</v>
      </c>
      <c r="AX72" s="165"/>
      <c r="AY72" s="165"/>
      <c r="AZ72" s="165"/>
      <c r="BA72" s="166"/>
      <c r="BB72" s="277">
        <f>'【基準年度】事業所1~3'!F20+'【基準年度】事業所1~3'!F91+'【基準年度】事業所1~3'!F162+'【基準年度】事業所4~6'!F20+'【基準年度】事業所4~6'!F91+'【基準年度】事業所4~6'!F162+'【基準年度】事業所7~9'!F20+'【基準年度】事業所7~9'!F91+'【基準年度】事業所7~9'!F162+'【基準年度】事業所10~12'!F20+'【基準年度】事業所10~12'!F91+'【基準年度】事業所10~12'!F162+'【基準年度】事業所13~15'!F20+'【基準年度】事業所13~15'!F91+'【基準年度】事業所13~15'!F162</f>
        <v>0</v>
      </c>
      <c r="BC72" s="277"/>
      <c r="BD72" s="277"/>
      <c r="BE72" s="277"/>
      <c r="BF72" s="277"/>
      <c r="BG72" s="277"/>
      <c r="BH72" s="277"/>
      <c r="BJ72" s="357" t="s">
        <v>18</v>
      </c>
      <c r="BK72" s="307" t="s">
        <v>143</v>
      </c>
      <c r="BL72" s="308"/>
      <c r="BM72" s="308"/>
      <c r="BN72" s="308"/>
      <c r="BO72" s="308"/>
      <c r="BP72" s="308"/>
      <c r="BQ72" s="308"/>
      <c r="BR72" s="308"/>
      <c r="BS72" s="308"/>
      <c r="BT72" s="308"/>
      <c r="BU72" s="308"/>
      <c r="BV72" s="164">
        <f>'【前年度】事業所1~3'!D20+'【前年度】事業所1~3'!D91+'【前年度】事業所1~3'!D162+'【前年度】事業所4~6'!D20+'【前年度】事業所4~6'!D91+'【前年度】事業所4~6'!D162+'【前年度】事業所7~9'!D20+'【前年度】事業所7~9'!D91+'【前年度】事業所7~9'!D162+'【前年度】事業所10~12'!D20+'【前年度】事業所10~12'!D91+'【前年度】事業所10~12'!D162+'【前年度】事業所13~15'!D20+'【前年度】事業所13~15'!D91+'【前年度】事業所13~15'!D162</f>
        <v>0</v>
      </c>
      <c r="BW72" s="165"/>
      <c r="BX72" s="165"/>
      <c r="BY72" s="165"/>
      <c r="BZ72" s="166"/>
      <c r="CA72" s="277">
        <f>'【前年度】事業所1~3'!F20+'【前年度】事業所1~3'!F91+'【前年度】事業所1~3'!F162+'【前年度】事業所4~6'!F20+'【前年度】事業所4~6'!F91+'【前年度】事業所4~6'!F162+'【前年度】事業所7~9'!F20+'【前年度】事業所7~9'!F91+'【前年度】事業所7~9'!F162+'【前年度】事業所10~12'!F20+'【前年度】事業所10~12'!F91+'【前年度】事業所10~12'!F162+'【前年度】事業所13~15'!F20+'【前年度】事業所13~15'!F91+'【前年度】事業所13~15'!F162</f>
        <v>0</v>
      </c>
      <c r="CB72" s="277"/>
      <c r="CC72" s="277"/>
      <c r="CD72" s="277"/>
      <c r="CE72" s="277"/>
      <c r="CF72" s="277"/>
      <c r="CG72" s="277"/>
      <c r="CH72" s="154"/>
    </row>
    <row r="73" spans="1:86" s="103" customFormat="1" ht="20.25" customHeight="1">
      <c r="A73" s="358"/>
      <c r="B73" s="131"/>
      <c r="C73" s="199" t="s">
        <v>23</v>
      </c>
      <c r="D73" s="233"/>
      <c r="E73" s="233"/>
      <c r="F73" s="233"/>
      <c r="G73" s="233"/>
      <c r="H73" s="233"/>
      <c r="I73" s="233"/>
      <c r="J73" s="233"/>
      <c r="K73" s="233"/>
      <c r="L73" s="233"/>
      <c r="M73" s="164">
        <f t="shared" ref="M73:M86" si="0">IF($Q$48="",AW73,BV73)</f>
        <v>0</v>
      </c>
      <c r="N73" s="165"/>
      <c r="O73" s="165"/>
      <c r="P73" s="165"/>
      <c r="Q73" s="166"/>
      <c r="R73" s="197" t="s">
        <v>68</v>
      </c>
      <c r="S73" s="198"/>
      <c r="T73" s="198"/>
      <c r="U73" s="281">
        <v>35.299999999999997</v>
      </c>
      <c r="V73" s="281"/>
      <c r="W73" s="281"/>
      <c r="X73" s="198" t="s">
        <v>144</v>
      </c>
      <c r="Y73" s="198"/>
      <c r="Z73" s="198"/>
      <c r="AA73" s="198"/>
      <c r="AB73" s="277">
        <f t="shared" ref="AB73:AB84" si="1">IF($Q$48="",BB73,CA73)</f>
        <v>0</v>
      </c>
      <c r="AC73" s="277"/>
      <c r="AD73" s="277"/>
      <c r="AE73" s="277"/>
      <c r="AF73" s="277"/>
      <c r="AG73" s="277"/>
      <c r="AH73" s="277"/>
      <c r="AK73" s="358"/>
      <c r="AL73" s="131"/>
      <c r="AM73" s="199" t="s">
        <v>23</v>
      </c>
      <c r="AN73" s="233"/>
      <c r="AO73" s="233"/>
      <c r="AP73" s="233"/>
      <c r="AQ73" s="233"/>
      <c r="AR73" s="233"/>
      <c r="AS73" s="233"/>
      <c r="AT73" s="233"/>
      <c r="AU73" s="233"/>
      <c r="AV73" s="233"/>
      <c r="AW73" s="164">
        <f>'【基準年度】事業所1~3'!D21+'【基準年度】事業所1~3'!D92+'【基準年度】事業所1~3'!D163+'【基準年度】事業所4~6'!D21+'【基準年度】事業所4~6'!D92+'【基準年度】事業所4~6'!D163+'【基準年度】事業所7~9'!D21+'【基準年度】事業所7~9'!D92+'【基準年度】事業所7~9'!D163+'【基準年度】事業所10~12'!D21+'【基準年度】事業所10~12'!D92+'【基準年度】事業所10~12'!D163+'【基準年度】事業所13~15'!D21+'【基準年度】事業所13~15'!D92+'【基準年度】事業所13~15'!D163</f>
        <v>0</v>
      </c>
      <c r="AX73" s="165"/>
      <c r="AY73" s="165"/>
      <c r="AZ73" s="165"/>
      <c r="BA73" s="166"/>
      <c r="BB73" s="277">
        <f>'【基準年度】事業所1~3'!F21+'【基準年度】事業所1~3'!F92+'【基準年度】事業所1~3'!F163+'【基準年度】事業所4~6'!F21+'【基準年度】事業所4~6'!F92+'【基準年度】事業所4~6'!F163+'【基準年度】事業所7~9'!F21+'【基準年度】事業所7~9'!F92+'【基準年度】事業所7~9'!F163+'【基準年度】事業所10~12'!F21+'【基準年度】事業所10~12'!F92+'【基準年度】事業所10~12'!F163+'【基準年度】事業所13~15'!F21+'【基準年度】事業所13~15'!F92+'【基準年度】事業所13~15'!F163</f>
        <v>0</v>
      </c>
      <c r="BC73" s="277"/>
      <c r="BD73" s="277"/>
      <c r="BE73" s="277"/>
      <c r="BF73" s="277"/>
      <c r="BG73" s="277"/>
      <c r="BH73" s="277"/>
      <c r="BJ73" s="358"/>
      <c r="BK73" s="131"/>
      <c r="BL73" s="199" t="s">
        <v>23</v>
      </c>
      <c r="BM73" s="233"/>
      <c r="BN73" s="233"/>
      <c r="BO73" s="233"/>
      <c r="BP73" s="233"/>
      <c r="BQ73" s="233"/>
      <c r="BR73" s="233"/>
      <c r="BS73" s="233"/>
      <c r="BT73" s="233"/>
      <c r="BU73" s="233"/>
      <c r="BV73" s="164">
        <f>'【前年度】事業所1~3'!D21+'【前年度】事業所1~3'!D92+'【前年度】事業所1~3'!D163+'【前年度】事業所4~6'!D21+'【前年度】事業所4~6'!D92+'【前年度】事業所4~6'!D163+'【前年度】事業所7~9'!D21+'【前年度】事業所7~9'!D92+'【前年度】事業所7~9'!D163+'【前年度】事業所10~12'!D21+'【前年度】事業所10~12'!D92+'【前年度】事業所10~12'!D163+'【前年度】事業所13~15'!D21+'【前年度】事業所13~15'!D92+'【前年度】事業所13~15'!D163</f>
        <v>0</v>
      </c>
      <c r="BW73" s="165"/>
      <c r="BX73" s="165"/>
      <c r="BY73" s="165"/>
      <c r="BZ73" s="166"/>
      <c r="CA73" s="277">
        <f>'【前年度】事業所1~3'!F21+'【前年度】事業所1~3'!F92+'【前年度】事業所1~3'!F163+'【前年度】事業所4~6'!F21+'【前年度】事業所4~6'!F92+'【前年度】事業所4~6'!F163+'【前年度】事業所7~9'!F21+'【前年度】事業所7~9'!F92+'【前年度】事業所7~9'!F163+'【前年度】事業所10~12'!F21+'【前年度】事業所10~12'!F92+'【前年度】事業所10~12'!F163+'【前年度】事業所13~15'!F21+'【前年度】事業所13~15'!F92+'【前年度】事業所13~15'!F163</f>
        <v>0</v>
      </c>
      <c r="CB73" s="277"/>
      <c r="CC73" s="277"/>
      <c r="CD73" s="277"/>
      <c r="CE73" s="277"/>
      <c r="CF73" s="277"/>
      <c r="CG73" s="277"/>
      <c r="CH73" s="154"/>
    </row>
    <row r="74" spans="1:86" s="103" customFormat="1" ht="20.25" customHeight="1">
      <c r="A74" s="358"/>
      <c r="B74" s="198" t="s">
        <v>49</v>
      </c>
      <c r="C74" s="198"/>
      <c r="D74" s="198"/>
      <c r="E74" s="198"/>
      <c r="F74" s="198"/>
      <c r="G74" s="198"/>
      <c r="H74" s="198"/>
      <c r="I74" s="198"/>
      <c r="J74" s="198"/>
      <c r="K74" s="198"/>
      <c r="L74" s="199"/>
      <c r="M74" s="164">
        <f t="shared" si="0"/>
        <v>0</v>
      </c>
      <c r="N74" s="165"/>
      <c r="O74" s="165"/>
      <c r="P74" s="165"/>
      <c r="Q74" s="166"/>
      <c r="R74" s="197" t="s">
        <v>68</v>
      </c>
      <c r="S74" s="198"/>
      <c r="T74" s="198"/>
      <c r="U74" s="281">
        <v>34.6</v>
      </c>
      <c r="V74" s="281"/>
      <c r="W74" s="281"/>
      <c r="X74" s="198" t="s">
        <v>144</v>
      </c>
      <c r="Y74" s="198"/>
      <c r="Z74" s="198"/>
      <c r="AA74" s="198"/>
      <c r="AB74" s="277">
        <f t="shared" si="1"/>
        <v>0</v>
      </c>
      <c r="AC74" s="277"/>
      <c r="AD74" s="277"/>
      <c r="AE74" s="277"/>
      <c r="AF74" s="277"/>
      <c r="AG74" s="277"/>
      <c r="AH74" s="277"/>
      <c r="AK74" s="358"/>
      <c r="AL74" s="198" t="s">
        <v>49</v>
      </c>
      <c r="AM74" s="198"/>
      <c r="AN74" s="198"/>
      <c r="AO74" s="198"/>
      <c r="AP74" s="198"/>
      <c r="AQ74" s="198"/>
      <c r="AR74" s="198"/>
      <c r="AS74" s="198"/>
      <c r="AT74" s="198"/>
      <c r="AU74" s="198"/>
      <c r="AV74" s="199"/>
      <c r="AW74" s="164">
        <f>'【基準年度】事業所1~3'!D22+'【基準年度】事業所1~3'!D93+'【基準年度】事業所1~3'!D164+'【基準年度】事業所4~6'!D22+'【基準年度】事業所4~6'!D93+'【基準年度】事業所4~6'!D164+'【基準年度】事業所7~9'!D22+'【基準年度】事業所7~9'!D93+'【基準年度】事業所7~9'!D164+'【基準年度】事業所10~12'!D22+'【基準年度】事業所10~12'!D93+'【基準年度】事業所10~12'!D164+'【基準年度】事業所13~15'!D22+'【基準年度】事業所13~15'!D93+'【基準年度】事業所13~15'!D164</f>
        <v>0</v>
      </c>
      <c r="AX74" s="165"/>
      <c r="AY74" s="165"/>
      <c r="AZ74" s="165"/>
      <c r="BA74" s="166"/>
      <c r="BB74" s="277">
        <f>'【基準年度】事業所1~3'!F22+'【基準年度】事業所1~3'!F93+'【基準年度】事業所1~3'!F164+'【基準年度】事業所4~6'!F22+'【基準年度】事業所4~6'!F93+'【基準年度】事業所4~6'!F164+'【基準年度】事業所7~9'!F22+'【基準年度】事業所7~9'!F93+'【基準年度】事業所7~9'!F164+'【基準年度】事業所10~12'!F22+'【基準年度】事業所10~12'!F93+'【基準年度】事業所10~12'!F164+'【基準年度】事業所13~15'!F22+'【基準年度】事業所13~15'!F93+'【基準年度】事業所13~15'!F164</f>
        <v>0</v>
      </c>
      <c r="BC74" s="277"/>
      <c r="BD74" s="277"/>
      <c r="BE74" s="277"/>
      <c r="BF74" s="277"/>
      <c r="BG74" s="277"/>
      <c r="BH74" s="277"/>
      <c r="BJ74" s="358"/>
      <c r="BK74" s="198" t="s">
        <v>49</v>
      </c>
      <c r="BL74" s="198"/>
      <c r="BM74" s="198"/>
      <c r="BN74" s="198"/>
      <c r="BO74" s="198"/>
      <c r="BP74" s="198"/>
      <c r="BQ74" s="198"/>
      <c r="BR74" s="198"/>
      <c r="BS74" s="198"/>
      <c r="BT74" s="198"/>
      <c r="BU74" s="199"/>
      <c r="BV74" s="164">
        <f>'【前年度】事業所1~3'!D22+'【前年度】事業所1~3'!D93+'【前年度】事業所1~3'!D164+'【前年度】事業所4~6'!D22+'【前年度】事業所4~6'!D93+'【前年度】事業所4~6'!D164+'【前年度】事業所7~9'!D22+'【前年度】事業所7~9'!D93+'【前年度】事業所7~9'!D164+'【前年度】事業所10~12'!D22+'【前年度】事業所10~12'!D93+'【前年度】事業所10~12'!D164+'【前年度】事業所13~15'!D22+'【前年度】事業所13~15'!D93+'【前年度】事業所13~15'!D164</f>
        <v>0</v>
      </c>
      <c r="BW74" s="165"/>
      <c r="BX74" s="165"/>
      <c r="BY74" s="165"/>
      <c r="BZ74" s="166"/>
      <c r="CA74" s="277">
        <f>'【前年度】事業所1~3'!F22+'【前年度】事業所1~3'!F93+'【前年度】事業所1~3'!F164+'【前年度】事業所4~6'!F22+'【前年度】事業所4~6'!F93+'【前年度】事業所4~6'!F164+'【前年度】事業所7~9'!F22+'【前年度】事業所7~9'!F93+'【前年度】事業所7~9'!F164+'【前年度】事業所10~12'!F22+'【前年度】事業所10~12'!F93+'【前年度】事業所10~12'!F164+'【前年度】事業所13~15'!F22+'【前年度】事業所13~15'!F93+'【前年度】事業所13~15'!F164</f>
        <v>0</v>
      </c>
      <c r="CB74" s="277"/>
      <c r="CC74" s="277"/>
      <c r="CD74" s="277"/>
      <c r="CE74" s="277"/>
      <c r="CF74" s="277"/>
      <c r="CG74" s="277"/>
      <c r="CH74" s="154"/>
    </row>
    <row r="75" spans="1:86" s="103" customFormat="1" ht="20.25" customHeight="1">
      <c r="A75" s="358"/>
      <c r="B75" s="198" t="s">
        <v>24</v>
      </c>
      <c r="C75" s="198"/>
      <c r="D75" s="198"/>
      <c r="E75" s="198"/>
      <c r="F75" s="198"/>
      <c r="G75" s="198"/>
      <c r="H75" s="198"/>
      <c r="I75" s="198"/>
      <c r="J75" s="198"/>
      <c r="K75" s="198"/>
      <c r="L75" s="199"/>
      <c r="M75" s="164">
        <f t="shared" si="0"/>
        <v>0</v>
      </c>
      <c r="N75" s="165"/>
      <c r="O75" s="165"/>
      <c r="P75" s="165"/>
      <c r="Q75" s="166"/>
      <c r="R75" s="197" t="s">
        <v>68</v>
      </c>
      <c r="S75" s="198"/>
      <c r="T75" s="198"/>
      <c r="U75" s="281">
        <v>33.6</v>
      </c>
      <c r="V75" s="281"/>
      <c r="W75" s="281"/>
      <c r="X75" s="198" t="s">
        <v>144</v>
      </c>
      <c r="Y75" s="198"/>
      <c r="Z75" s="198"/>
      <c r="AA75" s="198"/>
      <c r="AB75" s="277">
        <f t="shared" si="1"/>
        <v>0</v>
      </c>
      <c r="AC75" s="277"/>
      <c r="AD75" s="277"/>
      <c r="AE75" s="277"/>
      <c r="AF75" s="277"/>
      <c r="AG75" s="277"/>
      <c r="AH75" s="277"/>
      <c r="AK75" s="358"/>
      <c r="AL75" s="198" t="s">
        <v>24</v>
      </c>
      <c r="AM75" s="198"/>
      <c r="AN75" s="198"/>
      <c r="AO75" s="198"/>
      <c r="AP75" s="198"/>
      <c r="AQ75" s="198"/>
      <c r="AR75" s="198"/>
      <c r="AS75" s="198"/>
      <c r="AT75" s="198"/>
      <c r="AU75" s="198"/>
      <c r="AV75" s="199"/>
      <c r="AW75" s="164">
        <f>'【基準年度】事業所1~3'!D23+'【基準年度】事業所1~3'!D94+'【基準年度】事業所1~3'!D165+'【基準年度】事業所4~6'!D23+'【基準年度】事業所4~6'!D94+'【基準年度】事業所4~6'!D165+'【基準年度】事業所7~9'!D23+'【基準年度】事業所7~9'!D94+'【基準年度】事業所7~9'!D165+'【基準年度】事業所10~12'!D23+'【基準年度】事業所10~12'!D94+'【基準年度】事業所10~12'!D165+'【基準年度】事業所13~15'!D23+'【基準年度】事業所13~15'!D94+'【基準年度】事業所13~15'!D165</f>
        <v>0</v>
      </c>
      <c r="AX75" s="165"/>
      <c r="AY75" s="165"/>
      <c r="AZ75" s="165"/>
      <c r="BA75" s="166"/>
      <c r="BB75" s="277">
        <f>'【基準年度】事業所1~3'!F23+'【基準年度】事業所1~3'!F94+'【基準年度】事業所1~3'!F165+'【基準年度】事業所4~6'!F23+'【基準年度】事業所4~6'!F94+'【基準年度】事業所4~6'!F165+'【基準年度】事業所7~9'!F23+'【基準年度】事業所7~9'!F94+'【基準年度】事業所7~9'!F165+'【基準年度】事業所10~12'!F23+'【基準年度】事業所10~12'!F94+'【基準年度】事業所10~12'!F165+'【基準年度】事業所13~15'!F23+'【基準年度】事業所13~15'!F94+'【基準年度】事業所13~15'!F165</f>
        <v>0</v>
      </c>
      <c r="BC75" s="277"/>
      <c r="BD75" s="277"/>
      <c r="BE75" s="277"/>
      <c r="BF75" s="277"/>
      <c r="BG75" s="277"/>
      <c r="BH75" s="277"/>
      <c r="BJ75" s="358"/>
      <c r="BK75" s="198" t="s">
        <v>24</v>
      </c>
      <c r="BL75" s="198"/>
      <c r="BM75" s="198"/>
      <c r="BN75" s="198"/>
      <c r="BO75" s="198"/>
      <c r="BP75" s="198"/>
      <c r="BQ75" s="198"/>
      <c r="BR75" s="198"/>
      <c r="BS75" s="198"/>
      <c r="BT75" s="198"/>
      <c r="BU75" s="199"/>
      <c r="BV75" s="164">
        <f>'【前年度】事業所1~3'!D23+'【前年度】事業所1~3'!D94+'【前年度】事業所1~3'!D165+'【前年度】事業所4~6'!D23+'【前年度】事業所4~6'!D94+'【前年度】事業所4~6'!D165+'【前年度】事業所7~9'!D23+'【前年度】事業所7~9'!D94+'【前年度】事業所7~9'!D165+'【前年度】事業所10~12'!D23+'【前年度】事業所10~12'!D94+'【前年度】事業所10~12'!D165+'【前年度】事業所13~15'!D23+'【前年度】事業所13~15'!D94+'【前年度】事業所13~15'!D165</f>
        <v>0</v>
      </c>
      <c r="BW75" s="165"/>
      <c r="BX75" s="165"/>
      <c r="BY75" s="165"/>
      <c r="BZ75" s="166"/>
      <c r="CA75" s="277">
        <f>'【前年度】事業所1~3'!F23+'【前年度】事業所1~3'!F94+'【前年度】事業所1~3'!F165+'【前年度】事業所4~6'!F23+'【前年度】事業所4~6'!F94+'【前年度】事業所4~6'!F165+'【前年度】事業所7~9'!F23+'【前年度】事業所7~9'!F94+'【前年度】事業所7~9'!F165+'【前年度】事業所10~12'!F23+'【前年度】事業所10~12'!F94+'【前年度】事業所10~12'!F165+'【前年度】事業所13~15'!F23+'【前年度】事業所13~15'!F94+'【前年度】事業所13~15'!F165</f>
        <v>0</v>
      </c>
      <c r="CB75" s="277"/>
      <c r="CC75" s="277"/>
      <c r="CD75" s="277"/>
      <c r="CE75" s="277"/>
      <c r="CF75" s="277"/>
      <c r="CG75" s="277"/>
      <c r="CH75" s="154"/>
    </row>
    <row r="76" spans="1:86" s="103" customFormat="1" ht="20.25" customHeight="1">
      <c r="A76" s="358"/>
      <c r="B76" s="198" t="s">
        <v>25</v>
      </c>
      <c r="C76" s="198"/>
      <c r="D76" s="198"/>
      <c r="E76" s="198"/>
      <c r="F76" s="198"/>
      <c r="G76" s="198"/>
      <c r="H76" s="198"/>
      <c r="I76" s="198"/>
      <c r="J76" s="198"/>
      <c r="K76" s="198"/>
      <c r="L76" s="199"/>
      <c r="M76" s="164">
        <f t="shared" si="0"/>
        <v>0</v>
      </c>
      <c r="N76" s="165"/>
      <c r="O76" s="165"/>
      <c r="P76" s="165"/>
      <c r="Q76" s="166"/>
      <c r="R76" s="197" t="s">
        <v>68</v>
      </c>
      <c r="S76" s="198"/>
      <c r="T76" s="198"/>
      <c r="U76" s="281">
        <v>36.700000000000003</v>
      </c>
      <c r="V76" s="281"/>
      <c r="W76" s="281"/>
      <c r="X76" s="198" t="s">
        <v>144</v>
      </c>
      <c r="Y76" s="198"/>
      <c r="Z76" s="198"/>
      <c r="AA76" s="198"/>
      <c r="AB76" s="277">
        <f t="shared" si="1"/>
        <v>0</v>
      </c>
      <c r="AC76" s="277"/>
      <c r="AD76" s="277"/>
      <c r="AE76" s="277"/>
      <c r="AF76" s="277"/>
      <c r="AG76" s="277"/>
      <c r="AH76" s="277"/>
      <c r="AK76" s="358"/>
      <c r="AL76" s="198" t="s">
        <v>25</v>
      </c>
      <c r="AM76" s="198"/>
      <c r="AN76" s="198"/>
      <c r="AO76" s="198"/>
      <c r="AP76" s="198"/>
      <c r="AQ76" s="198"/>
      <c r="AR76" s="198"/>
      <c r="AS76" s="198"/>
      <c r="AT76" s="198"/>
      <c r="AU76" s="198"/>
      <c r="AV76" s="199"/>
      <c r="AW76" s="164">
        <f>'【基準年度】事業所1~3'!D24+'【基準年度】事業所1~3'!D95+'【基準年度】事業所1~3'!D166+'【基準年度】事業所4~6'!D24+'【基準年度】事業所4~6'!D95+'【基準年度】事業所4~6'!D166+'【基準年度】事業所7~9'!D24+'【基準年度】事業所7~9'!D95+'【基準年度】事業所7~9'!D166+'【基準年度】事業所10~12'!D24+'【基準年度】事業所10~12'!D95+'【基準年度】事業所10~12'!D166+'【基準年度】事業所13~15'!D24+'【基準年度】事業所13~15'!D95+'【基準年度】事業所13~15'!D166</f>
        <v>0</v>
      </c>
      <c r="AX76" s="165"/>
      <c r="AY76" s="165"/>
      <c r="AZ76" s="165"/>
      <c r="BA76" s="166"/>
      <c r="BB76" s="277">
        <f>'【基準年度】事業所1~3'!F24+'【基準年度】事業所1~3'!F95+'【基準年度】事業所1~3'!F166+'【基準年度】事業所4~6'!F24+'【基準年度】事業所4~6'!F95+'【基準年度】事業所4~6'!F166+'【基準年度】事業所7~9'!F24+'【基準年度】事業所7~9'!F95+'【基準年度】事業所7~9'!F166+'【基準年度】事業所10~12'!F24+'【基準年度】事業所10~12'!F95+'【基準年度】事業所10~12'!F166+'【基準年度】事業所13~15'!F24+'【基準年度】事業所13~15'!F95+'【基準年度】事業所13~15'!F166</f>
        <v>0</v>
      </c>
      <c r="BC76" s="277"/>
      <c r="BD76" s="277"/>
      <c r="BE76" s="277"/>
      <c r="BF76" s="277"/>
      <c r="BG76" s="277"/>
      <c r="BH76" s="277"/>
      <c r="BJ76" s="358"/>
      <c r="BK76" s="198" t="s">
        <v>25</v>
      </c>
      <c r="BL76" s="198"/>
      <c r="BM76" s="198"/>
      <c r="BN76" s="198"/>
      <c r="BO76" s="198"/>
      <c r="BP76" s="198"/>
      <c r="BQ76" s="198"/>
      <c r="BR76" s="198"/>
      <c r="BS76" s="198"/>
      <c r="BT76" s="198"/>
      <c r="BU76" s="199"/>
      <c r="BV76" s="164">
        <f>'【前年度】事業所1~3'!D24+'【前年度】事業所1~3'!D95+'【前年度】事業所1~3'!D166+'【前年度】事業所4~6'!D24+'【前年度】事業所4~6'!D95+'【前年度】事業所4~6'!D166+'【前年度】事業所7~9'!D24+'【前年度】事業所7~9'!D95+'【前年度】事業所7~9'!D166+'【前年度】事業所10~12'!D24+'【前年度】事業所10~12'!D95+'【前年度】事業所10~12'!D166+'【前年度】事業所13~15'!D24+'【前年度】事業所13~15'!D95+'【前年度】事業所13~15'!D166</f>
        <v>0</v>
      </c>
      <c r="BW76" s="165"/>
      <c r="BX76" s="165"/>
      <c r="BY76" s="165"/>
      <c r="BZ76" s="166"/>
      <c r="CA76" s="277">
        <f>'【前年度】事業所1~3'!F24+'【前年度】事業所1~3'!F95+'【前年度】事業所1~3'!F166+'【前年度】事業所4~6'!F24+'【前年度】事業所4~6'!F95+'【前年度】事業所4~6'!F166+'【前年度】事業所7~9'!F24+'【前年度】事業所7~9'!F95+'【前年度】事業所7~9'!F166+'【前年度】事業所10~12'!F24+'【前年度】事業所10~12'!F95+'【前年度】事業所10~12'!F166+'【前年度】事業所13~15'!F24+'【前年度】事業所13~15'!F95+'【前年度】事業所13~15'!F166</f>
        <v>0</v>
      </c>
      <c r="CB76" s="277"/>
      <c r="CC76" s="277"/>
      <c r="CD76" s="277"/>
      <c r="CE76" s="277"/>
      <c r="CF76" s="277"/>
      <c r="CG76" s="277"/>
      <c r="CH76" s="154"/>
    </row>
    <row r="77" spans="1:86" s="103" customFormat="1" ht="20.25" customHeight="1">
      <c r="A77" s="358"/>
      <c r="B77" s="198" t="s">
        <v>26</v>
      </c>
      <c r="C77" s="198"/>
      <c r="D77" s="198"/>
      <c r="E77" s="198"/>
      <c r="F77" s="198"/>
      <c r="G77" s="198"/>
      <c r="H77" s="198"/>
      <c r="I77" s="198"/>
      <c r="J77" s="198"/>
      <c r="K77" s="198"/>
      <c r="L77" s="199"/>
      <c r="M77" s="164">
        <f t="shared" si="0"/>
        <v>0</v>
      </c>
      <c r="N77" s="165"/>
      <c r="O77" s="165"/>
      <c r="P77" s="165"/>
      <c r="Q77" s="166"/>
      <c r="R77" s="197" t="s">
        <v>68</v>
      </c>
      <c r="S77" s="198"/>
      <c r="T77" s="198"/>
      <c r="U77" s="281">
        <v>37.700000000000003</v>
      </c>
      <c r="V77" s="281"/>
      <c r="W77" s="281"/>
      <c r="X77" s="198" t="s">
        <v>144</v>
      </c>
      <c r="Y77" s="198"/>
      <c r="Z77" s="198"/>
      <c r="AA77" s="198"/>
      <c r="AB77" s="277">
        <f t="shared" si="1"/>
        <v>0</v>
      </c>
      <c r="AC77" s="277"/>
      <c r="AD77" s="277"/>
      <c r="AE77" s="277"/>
      <c r="AF77" s="277"/>
      <c r="AG77" s="277"/>
      <c r="AH77" s="277"/>
      <c r="AK77" s="358"/>
      <c r="AL77" s="198" t="s">
        <v>26</v>
      </c>
      <c r="AM77" s="198"/>
      <c r="AN77" s="198"/>
      <c r="AO77" s="198"/>
      <c r="AP77" s="198"/>
      <c r="AQ77" s="198"/>
      <c r="AR77" s="198"/>
      <c r="AS77" s="198"/>
      <c r="AT77" s="198"/>
      <c r="AU77" s="198"/>
      <c r="AV77" s="199"/>
      <c r="AW77" s="164">
        <f>'【基準年度】事業所1~3'!D25+'【基準年度】事業所1~3'!D96+'【基準年度】事業所1~3'!D167+'【基準年度】事業所4~6'!D25+'【基準年度】事業所4~6'!D96+'【基準年度】事業所4~6'!D167+'【基準年度】事業所7~9'!D25+'【基準年度】事業所7~9'!D96+'【基準年度】事業所7~9'!D167+'【基準年度】事業所10~12'!D25+'【基準年度】事業所10~12'!D96+'【基準年度】事業所10~12'!D167+'【基準年度】事業所13~15'!D25+'【基準年度】事業所13~15'!D96+'【基準年度】事業所13~15'!D167</f>
        <v>0</v>
      </c>
      <c r="AX77" s="165"/>
      <c r="AY77" s="165"/>
      <c r="AZ77" s="165"/>
      <c r="BA77" s="166"/>
      <c r="BB77" s="277">
        <f>'【基準年度】事業所1~3'!F25+'【基準年度】事業所1~3'!F96+'【基準年度】事業所1~3'!F167+'【基準年度】事業所4~6'!F25+'【基準年度】事業所4~6'!F96+'【基準年度】事業所4~6'!F167+'【基準年度】事業所7~9'!F25+'【基準年度】事業所7~9'!F96+'【基準年度】事業所7~9'!F167+'【基準年度】事業所10~12'!F25+'【基準年度】事業所10~12'!F96+'【基準年度】事業所10~12'!F167+'【基準年度】事業所13~15'!F25+'【基準年度】事業所13~15'!F96+'【基準年度】事業所13~15'!F167</f>
        <v>0</v>
      </c>
      <c r="BC77" s="277"/>
      <c r="BD77" s="277"/>
      <c r="BE77" s="277"/>
      <c r="BF77" s="277"/>
      <c r="BG77" s="277"/>
      <c r="BH77" s="277"/>
      <c r="BJ77" s="358"/>
      <c r="BK77" s="198" t="s">
        <v>26</v>
      </c>
      <c r="BL77" s="198"/>
      <c r="BM77" s="198"/>
      <c r="BN77" s="198"/>
      <c r="BO77" s="198"/>
      <c r="BP77" s="198"/>
      <c r="BQ77" s="198"/>
      <c r="BR77" s="198"/>
      <c r="BS77" s="198"/>
      <c r="BT77" s="198"/>
      <c r="BU77" s="199"/>
      <c r="BV77" s="164">
        <f>'【前年度】事業所1~3'!D25+'【前年度】事業所1~3'!D96+'【前年度】事業所1~3'!D167+'【前年度】事業所4~6'!D25+'【前年度】事業所4~6'!D96+'【前年度】事業所4~6'!D167+'【前年度】事業所7~9'!D25+'【前年度】事業所7~9'!D96+'【前年度】事業所7~9'!D167+'【前年度】事業所10~12'!D25+'【前年度】事業所10~12'!D96+'【前年度】事業所10~12'!D167+'【前年度】事業所13~15'!D25+'【前年度】事業所13~15'!D96+'【前年度】事業所13~15'!D167</f>
        <v>0</v>
      </c>
      <c r="BW77" s="165"/>
      <c r="BX77" s="165"/>
      <c r="BY77" s="165"/>
      <c r="BZ77" s="166"/>
      <c r="CA77" s="277">
        <f>'【前年度】事業所1~3'!F25+'【前年度】事業所1~3'!F96+'【前年度】事業所1~3'!F167+'【前年度】事業所4~6'!F25+'【前年度】事業所4~6'!F96+'【前年度】事業所4~6'!F167+'【前年度】事業所7~9'!F25+'【前年度】事業所7~9'!F96+'【前年度】事業所7~9'!F167+'【前年度】事業所10~12'!F25+'【前年度】事業所10~12'!F96+'【前年度】事業所10~12'!F167+'【前年度】事業所13~15'!F25+'【前年度】事業所13~15'!F96+'【前年度】事業所13~15'!F167</f>
        <v>0</v>
      </c>
      <c r="CB77" s="277"/>
      <c r="CC77" s="277"/>
      <c r="CD77" s="277"/>
      <c r="CE77" s="277"/>
      <c r="CF77" s="277"/>
      <c r="CG77" s="277"/>
      <c r="CH77" s="154"/>
    </row>
    <row r="78" spans="1:86" s="103" customFormat="1" ht="20.25" customHeight="1">
      <c r="A78" s="358"/>
      <c r="B78" s="198" t="s">
        <v>27</v>
      </c>
      <c r="C78" s="198"/>
      <c r="D78" s="198"/>
      <c r="E78" s="198"/>
      <c r="F78" s="198"/>
      <c r="G78" s="198"/>
      <c r="H78" s="198"/>
      <c r="I78" s="198"/>
      <c r="J78" s="198"/>
      <c r="K78" s="198"/>
      <c r="L78" s="199"/>
      <c r="M78" s="164">
        <f t="shared" si="0"/>
        <v>0</v>
      </c>
      <c r="N78" s="165"/>
      <c r="O78" s="165"/>
      <c r="P78" s="165"/>
      <c r="Q78" s="166"/>
      <c r="R78" s="197" t="s">
        <v>68</v>
      </c>
      <c r="S78" s="198"/>
      <c r="T78" s="198"/>
      <c r="U78" s="281">
        <v>39.1</v>
      </c>
      <c r="V78" s="281"/>
      <c r="W78" s="281"/>
      <c r="X78" s="198" t="s">
        <v>144</v>
      </c>
      <c r="Y78" s="198"/>
      <c r="Z78" s="198"/>
      <c r="AA78" s="198"/>
      <c r="AB78" s="277">
        <f t="shared" si="1"/>
        <v>0</v>
      </c>
      <c r="AC78" s="277"/>
      <c r="AD78" s="277"/>
      <c r="AE78" s="277"/>
      <c r="AF78" s="277"/>
      <c r="AG78" s="277"/>
      <c r="AH78" s="277"/>
      <c r="AK78" s="358"/>
      <c r="AL78" s="198" t="s">
        <v>27</v>
      </c>
      <c r="AM78" s="198"/>
      <c r="AN78" s="198"/>
      <c r="AO78" s="198"/>
      <c r="AP78" s="198"/>
      <c r="AQ78" s="198"/>
      <c r="AR78" s="198"/>
      <c r="AS78" s="198"/>
      <c r="AT78" s="198"/>
      <c r="AU78" s="198"/>
      <c r="AV78" s="199"/>
      <c r="AW78" s="164">
        <f>'【基準年度】事業所1~3'!D26+'【基準年度】事業所1~3'!D97+'【基準年度】事業所1~3'!D168+'【基準年度】事業所4~6'!D26+'【基準年度】事業所4~6'!D97+'【基準年度】事業所4~6'!D168+'【基準年度】事業所7~9'!D26+'【基準年度】事業所7~9'!D97+'【基準年度】事業所7~9'!D168+'【基準年度】事業所10~12'!D26+'【基準年度】事業所10~12'!D97+'【基準年度】事業所10~12'!D168+'【基準年度】事業所13~15'!D26+'【基準年度】事業所13~15'!D97+'【基準年度】事業所13~15'!D168</f>
        <v>0</v>
      </c>
      <c r="AX78" s="165"/>
      <c r="AY78" s="165"/>
      <c r="AZ78" s="165"/>
      <c r="BA78" s="166"/>
      <c r="BB78" s="277">
        <f>'【基準年度】事業所1~3'!F26+'【基準年度】事業所1~3'!F97+'【基準年度】事業所1~3'!F168+'【基準年度】事業所4~6'!F26+'【基準年度】事業所4~6'!F97+'【基準年度】事業所4~6'!F168+'【基準年度】事業所7~9'!F26+'【基準年度】事業所7~9'!F97+'【基準年度】事業所7~9'!F168+'【基準年度】事業所10~12'!F26+'【基準年度】事業所10~12'!F97+'【基準年度】事業所10~12'!F168+'【基準年度】事業所13~15'!F26+'【基準年度】事業所13~15'!F97+'【基準年度】事業所13~15'!F168</f>
        <v>0</v>
      </c>
      <c r="BC78" s="277"/>
      <c r="BD78" s="277"/>
      <c r="BE78" s="277"/>
      <c r="BF78" s="277"/>
      <c r="BG78" s="277"/>
      <c r="BH78" s="277"/>
      <c r="BJ78" s="358"/>
      <c r="BK78" s="198" t="s">
        <v>27</v>
      </c>
      <c r="BL78" s="198"/>
      <c r="BM78" s="198"/>
      <c r="BN78" s="198"/>
      <c r="BO78" s="198"/>
      <c r="BP78" s="198"/>
      <c r="BQ78" s="198"/>
      <c r="BR78" s="198"/>
      <c r="BS78" s="198"/>
      <c r="BT78" s="198"/>
      <c r="BU78" s="199"/>
      <c r="BV78" s="164">
        <f>'【前年度】事業所1~3'!D26+'【前年度】事業所1~3'!D97+'【前年度】事業所1~3'!D168+'【前年度】事業所4~6'!D26+'【前年度】事業所4~6'!D97+'【前年度】事業所4~6'!D168+'【前年度】事業所7~9'!D26+'【前年度】事業所7~9'!D97+'【前年度】事業所7~9'!D168+'【前年度】事業所10~12'!D26+'【前年度】事業所10~12'!D97+'【前年度】事業所10~12'!D168+'【前年度】事業所13~15'!D26+'【前年度】事業所13~15'!D97+'【前年度】事業所13~15'!D168</f>
        <v>0</v>
      </c>
      <c r="BW78" s="165"/>
      <c r="BX78" s="165"/>
      <c r="BY78" s="165"/>
      <c r="BZ78" s="166"/>
      <c r="CA78" s="277">
        <f>'【前年度】事業所1~3'!F26+'【前年度】事業所1~3'!F97+'【前年度】事業所1~3'!F168+'【前年度】事業所4~6'!F26+'【前年度】事業所4~6'!F97+'【前年度】事業所4~6'!F168+'【前年度】事業所7~9'!F26+'【前年度】事業所7~9'!F97+'【前年度】事業所7~9'!F168+'【前年度】事業所10~12'!F26+'【前年度】事業所10~12'!F97+'【前年度】事業所10~12'!F168+'【前年度】事業所13~15'!F26+'【前年度】事業所13~15'!F97+'【前年度】事業所13~15'!F168</f>
        <v>0</v>
      </c>
      <c r="CB78" s="277"/>
      <c r="CC78" s="277"/>
      <c r="CD78" s="277"/>
      <c r="CE78" s="277"/>
      <c r="CF78" s="277"/>
      <c r="CG78" s="277"/>
      <c r="CH78" s="154"/>
    </row>
    <row r="79" spans="1:86" s="103" customFormat="1" ht="20.25" customHeight="1">
      <c r="A79" s="358"/>
      <c r="B79" s="198" t="s">
        <v>28</v>
      </c>
      <c r="C79" s="198"/>
      <c r="D79" s="198"/>
      <c r="E79" s="198"/>
      <c r="F79" s="198"/>
      <c r="G79" s="198"/>
      <c r="H79" s="198"/>
      <c r="I79" s="198"/>
      <c r="J79" s="198"/>
      <c r="K79" s="198"/>
      <c r="L79" s="199"/>
      <c r="M79" s="164">
        <f t="shared" si="0"/>
        <v>0</v>
      </c>
      <c r="N79" s="165"/>
      <c r="O79" s="165"/>
      <c r="P79" s="165"/>
      <c r="Q79" s="166"/>
      <c r="R79" s="197" t="s">
        <v>68</v>
      </c>
      <c r="S79" s="198"/>
      <c r="T79" s="198"/>
      <c r="U79" s="281">
        <v>41.9</v>
      </c>
      <c r="V79" s="281"/>
      <c r="W79" s="281"/>
      <c r="X79" s="198" t="s">
        <v>144</v>
      </c>
      <c r="Y79" s="198"/>
      <c r="Z79" s="198"/>
      <c r="AA79" s="198"/>
      <c r="AB79" s="277">
        <f t="shared" si="1"/>
        <v>0</v>
      </c>
      <c r="AC79" s="277"/>
      <c r="AD79" s="277"/>
      <c r="AE79" s="277"/>
      <c r="AF79" s="277"/>
      <c r="AG79" s="277"/>
      <c r="AH79" s="277"/>
      <c r="AK79" s="358"/>
      <c r="AL79" s="198" t="s">
        <v>28</v>
      </c>
      <c r="AM79" s="198"/>
      <c r="AN79" s="198"/>
      <c r="AO79" s="198"/>
      <c r="AP79" s="198"/>
      <c r="AQ79" s="198"/>
      <c r="AR79" s="198"/>
      <c r="AS79" s="198"/>
      <c r="AT79" s="198"/>
      <c r="AU79" s="198"/>
      <c r="AV79" s="199"/>
      <c r="AW79" s="164">
        <f>'【基準年度】事業所1~3'!D27+'【基準年度】事業所1~3'!D98+'【基準年度】事業所1~3'!D169+'【基準年度】事業所4~6'!D27+'【基準年度】事業所4~6'!D98+'【基準年度】事業所4~6'!D169+'【基準年度】事業所7~9'!D27+'【基準年度】事業所7~9'!D98+'【基準年度】事業所7~9'!D169+'【基準年度】事業所10~12'!D27+'【基準年度】事業所10~12'!D98+'【基準年度】事業所10~12'!D169+'【基準年度】事業所13~15'!D27+'【基準年度】事業所13~15'!D98+'【基準年度】事業所13~15'!D169</f>
        <v>0</v>
      </c>
      <c r="AX79" s="165"/>
      <c r="AY79" s="165"/>
      <c r="AZ79" s="165"/>
      <c r="BA79" s="166"/>
      <c r="BB79" s="277">
        <f>'【基準年度】事業所1~3'!F27+'【基準年度】事業所1~3'!F98+'【基準年度】事業所1~3'!F169+'【基準年度】事業所4~6'!F27+'【基準年度】事業所4~6'!F98+'【基準年度】事業所4~6'!F169+'【基準年度】事業所7~9'!F27+'【基準年度】事業所7~9'!F98+'【基準年度】事業所7~9'!F169+'【基準年度】事業所10~12'!F27+'【基準年度】事業所10~12'!F98+'【基準年度】事業所10~12'!F169+'【基準年度】事業所13~15'!F27+'【基準年度】事業所13~15'!F98+'【基準年度】事業所13~15'!F169</f>
        <v>0</v>
      </c>
      <c r="BC79" s="277"/>
      <c r="BD79" s="277"/>
      <c r="BE79" s="277"/>
      <c r="BF79" s="277"/>
      <c r="BG79" s="277"/>
      <c r="BH79" s="277"/>
      <c r="BJ79" s="358"/>
      <c r="BK79" s="198" t="s">
        <v>28</v>
      </c>
      <c r="BL79" s="198"/>
      <c r="BM79" s="198"/>
      <c r="BN79" s="198"/>
      <c r="BO79" s="198"/>
      <c r="BP79" s="198"/>
      <c r="BQ79" s="198"/>
      <c r="BR79" s="198"/>
      <c r="BS79" s="198"/>
      <c r="BT79" s="198"/>
      <c r="BU79" s="199"/>
      <c r="BV79" s="164">
        <f>'【前年度】事業所1~3'!D27+'【前年度】事業所1~3'!D98+'【前年度】事業所1~3'!D169+'【前年度】事業所4~6'!D27+'【前年度】事業所4~6'!D98+'【前年度】事業所4~6'!D169+'【前年度】事業所7~9'!D27+'【前年度】事業所7~9'!D98+'【前年度】事業所7~9'!D169+'【前年度】事業所10~12'!D27+'【前年度】事業所10~12'!D98+'【前年度】事業所10~12'!D169+'【前年度】事業所13~15'!D27+'【前年度】事業所13~15'!D98+'【前年度】事業所13~15'!D169</f>
        <v>0</v>
      </c>
      <c r="BW79" s="165"/>
      <c r="BX79" s="165"/>
      <c r="BY79" s="165"/>
      <c r="BZ79" s="166"/>
      <c r="CA79" s="277">
        <f>'【前年度】事業所1~3'!F27+'【前年度】事業所1~3'!F98+'【前年度】事業所1~3'!F169+'【前年度】事業所4~6'!F27+'【前年度】事業所4~6'!F98+'【前年度】事業所4~6'!F169+'【前年度】事業所7~9'!F27+'【前年度】事業所7~9'!F98+'【前年度】事業所7~9'!F169+'【前年度】事業所10~12'!F27+'【前年度】事業所10~12'!F98+'【前年度】事業所10~12'!F169+'【前年度】事業所13~15'!F27+'【前年度】事業所13~15'!F98+'【前年度】事業所13~15'!F169</f>
        <v>0</v>
      </c>
      <c r="CB79" s="277"/>
      <c r="CC79" s="277"/>
      <c r="CD79" s="277"/>
      <c r="CE79" s="277"/>
      <c r="CF79" s="277"/>
      <c r="CG79" s="277"/>
      <c r="CH79" s="154"/>
    </row>
    <row r="80" spans="1:86" s="103" customFormat="1" ht="20.25" customHeight="1">
      <c r="A80" s="358"/>
      <c r="B80" s="198" t="s">
        <v>29</v>
      </c>
      <c r="C80" s="198"/>
      <c r="D80" s="198"/>
      <c r="E80" s="198"/>
      <c r="F80" s="198"/>
      <c r="G80" s="198"/>
      <c r="H80" s="198"/>
      <c r="I80" s="198"/>
      <c r="J80" s="198"/>
      <c r="K80" s="198"/>
      <c r="L80" s="199"/>
      <c r="M80" s="164">
        <f t="shared" si="0"/>
        <v>0</v>
      </c>
      <c r="N80" s="165"/>
      <c r="O80" s="165"/>
      <c r="P80" s="165"/>
      <c r="Q80" s="166"/>
      <c r="R80" s="197" t="s">
        <v>145</v>
      </c>
      <c r="S80" s="198"/>
      <c r="T80" s="198"/>
      <c r="U80" s="281">
        <v>40.9</v>
      </c>
      <c r="V80" s="281"/>
      <c r="W80" s="281"/>
      <c r="X80" s="198" t="s">
        <v>146</v>
      </c>
      <c r="Y80" s="198"/>
      <c r="Z80" s="198"/>
      <c r="AA80" s="198"/>
      <c r="AB80" s="277">
        <f t="shared" si="1"/>
        <v>0</v>
      </c>
      <c r="AC80" s="277"/>
      <c r="AD80" s="277"/>
      <c r="AE80" s="277"/>
      <c r="AF80" s="277"/>
      <c r="AG80" s="277"/>
      <c r="AH80" s="277"/>
      <c r="AK80" s="358"/>
      <c r="AL80" s="198" t="s">
        <v>29</v>
      </c>
      <c r="AM80" s="198"/>
      <c r="AN80" s="198"/>
      <c r="AO80" s="198"/>
      <c r="AP80" s="198"/>
      <c r="AQ80" s="198"/>
      <c r="AR80" s="198"/>
      <c r="AS80" s="198"/>
      <c r="AT80" s="198"/>
      <c r="AU80" s="198"/>
      <c r="AV80" s="199"/>
      <c r="AW80" s="164">
        <f>'【基準年度】事業所1~3'!D28+'【基準年度】事業所1~3'!D99+'【基準年度】事業所1~3'!D170+'【基準年度】事業所4~6'!D28+'【基準年度】事業所4~6'!D99+'【基準年度】事業所4~6'!D170+'【基準年度】事業所7~9'!D28+'【基準年度】事業所7~9'!D99+'【基準年度】事業所7~9'!D170+'【基準年度】事業所10~12'!D28+'【基準年度】事業所10~12'!D99+'【基準年度】事業所10~12'!D170+'【基準年度】事業所13~15'!D28+'【基準年度】事業所13~15'!D99+'【基準年度】事業所13~15'!D170</f>
        <v>0</v>
      </c>
      <c r="AX80" s="165"/>
      <c r="AY80" s="165"/>
      <c r="AZ80" s="165"/>
      <c r="BA80" s="166"/>
      <c r="BB80" s="277">
        <f>'【基準年度】事業所1~3'!F28+'【基準年度】事業所1~3'!F99+'【基準年度】事業所1~3'!F170+'【基準年度】事業所4~6'!F28+'【基準年度】事業所4~6'!F99+'【基準年度】事業所4~6'!F170+'【基準年度】事業所7~9'!F28+'【基準年度】事業所7~9'!F99+'【基準年度】事業所7~9'!F170+'【基準年度】事業所10~12'!F28+'【基準年度】事業所10~12'!F99+'【基準年度】事業所10~12'!F170+'【基準年度】事業所13~15'!F28+'【基準年度】事業所13~15'!F99+'【基準年度】事業所13~15'!F170</f>
        <v>0</v>
      </c>
      <c r="BC80" s="277"/>
      <c r="BD80" s="277"/>
      <c r="BE80" s="277"/>
      <c r="BF80" s="277"/>
      <c r="BG80" s="277"/>
      <c r="BH80" s="277"/>
      <c r="BJ80" s="358"/>
      <c r="BK80" s="198" t="s">
        <v>29</v>
      </c>
      <c r="BL80" s="198"/>
      <c r="BM80" s="198"/>
      <c r="BN80" s="198"/>
      <c r="BO80" s="198"/>
      <c r="BP80" s="198"/>
      <c r="BQ80" s="198"/>
      <c r="BR80" s="198"/>
      <c r="BS80" s="198"/>
      <c r="BT80" s="198"/>
      <c r="BU80" s="199"/>
      <c r="BV80" s="164">
        <f>'【前年度】事業所1~3'!D28+'【前年度】事業所1~3'!D99+'【前年度】事業所1~3'!D170+'【前年度】事業所4~6'!D28+'【前年度】事業所4~6'!D99+'【前年度】事業所4~6'!D170+'【前年度】事業所7~9'!D28+'【前年度】事業所7~9'!D99+'【前年度】事業所7~9'!D170+'【前年度】事業所10~12'!D28+'【前年度】事業所10~12'!D99+'【前年度】事業所10~12'!D170+'【前年度】事業所13~15'!D28+'【前年度】事業所13~15'!D99+'【前年度】事業所13~15'!D170</f>
        <v>0</v>
      </c>
      <c r="BW80" s="165"/>
      <c r="BX80" s="165"/>
      <c r="BY80" s="165"/>
      <c r="BZ80" s="166"/>
      <c r="CA80" s="277">
        <f>'【前年度】事業所1~3'!F28+'【前年度】事業所1~3'!F99+'【前年度】事業所1~3'!F170+'【前年度】事業所4~6'!F28+'【前年度】事業所4~6'!F99+'【前年度】事業所4~6'!F170+'【前年度】事業所7~9'!F28+'【前年度】事業所7~9'!F99+'【前年度】事業所7~9'!F170+'【前年度】事業所10~12'!F28+'【前年度】事業所10~12'!F99+'【前年度】事業所10~12'!F170+'【前年度】事業所13~15'!F28+'【前年度】事業所13~15'!F99+'【前年度】事業所13~15'!F170</f>
        <v>0</v>
      </c>
      <c r="CB80" s="277"/>
      <c r="CC80" s="277"/>
      <c r="CD80" s="277"/>
      <c r="CE80" s="277"/>
      <c r="CF80" s="277"/>
      <c r="CG80" s="277"/>
      <c r="CH80" s="154"/>
    </row>
    <row r="81" spans="1:86" s="103" customFormat="1" ht="20.25" customHeight="1">
      <c r="A81" s="358"/>
      <c r="B81" s="198" t="s">
        <v>30</v>
      </c>
      <c r="C81" s="198"/>
      <c r="D81" s="198"/>
      <c r="E81" s="198"/>
      <c r="F81" s="198"/>
      <c r="G81" s="198"/>
      <c r="H81" s="198"/>
      <c r="I81" s="198"/>
      <c r="J81" s="198"/>
      <c r="K81" s="198"/>
      <c r="L81" s="199"/>
      <c r="M81" s="164">
        <f t="shared" si="0"/>
        <v>0</v>
      </c>
      <c r="N81" s="165"/>
      <c r="O81" s="165"/>
      <c r="P81" s="165"/>
      <c r="Q81" s="166"/>
      <c r="R81" s="197" t="s">
        <v>145</v>
      </c>
      <c r="S81" s="198"/>
      <c r="T81" s="198"/>
      <c r="U81" s="281">
        <v>29.9</v>
      </c>
      <c r="V81" s="281"/>
      <c r="W81" s="281"/>
      <c r="X81" s="198" t="s">
        <v>146</v>
      </c>
      <c r="Y81" s="198"/>
      <c r="Z81" s="198"/>
      <c r="AA81" s="198"/>
      <c r="AB81" s="277">
        <f t="shared" si="1"/>
        <v>0</v>
      </c>
      <c r="AC81" s="277"/>
      <c r="AD81" s="277"/>
      <c r="AE81" s="277"/>
      <c r="AF81" s="277"/>
      <c r="AG81" s="277"/>
      <c r="AH81" s="277"/>
      <c r="AK81" s="358"/>
      <c r="AL81" s="198" t="s">
        <v>30</v>
      </c>
      <c r="AM81" s="198"/>
      <c r="AN81" s="198"/>
      <c r="AO81" s="198"/>
      <c r="AP81" s="198"/>
      <c r="AQ81" s="198"/>
      <c r="AR81" s="198"/>
      <c r="AS81" s="198"/>
      <c r="AT81" s="198"/>
      <c r="AU81" s="198"/>
      <c r="AV81" s="199"/>
      <c r="AW81" s="164">
        <f>'【基準年度】事業所1~3'!D29+'【基準年度】事業所1~3'!D100+'【基準年度】事業所1~3'!D171+'【基準年度】事業所4~6'!D29+'【基準年度】事業所4~6'!D100+'【基準年度】事業所4~6'!D171+'【基準年度】事業所7~9'!D29+'【基準年度】事業所7~9'!D100+'【基準年度】事業所7~9'!D171+'【基準年度】事業所10~12'!D29+'【基準年度】事業所10~12'!D100+'【基準年度】事業所10~12'!D171+'【基準年度】事業所13~15'!D29+'【基準年度】事業所13~15'!D100+'【基準年度】事業所13~15'!D171</f>
        <v>0</v>
      </c>
      <c r="AX81" s="165"/>
      <c r="AY81" s="165"/>
      <c r="AZ81" s="165"/>
      <c r="BA81" s="166"/>
      <c r="BB81" s="277">
        <f>'【基準年度】事業所1~3'!F29+'【基準年度】事業所1~3'!F100+'【基準年度】事業所1~3'!F171+'【基準年度】事業所4~6'!F29+'【基準年度】事業所4~6'!F100+'【基準年度】事業所4~6'!F171+'【基準年度】事業所7~9'!F29+'【基準年度】事業所7~9'!F100+'【基準年度】事業所7~9'!F171+'【基準年度】事業所10~12'!F29+'【基準年度】事業所10~12'!F100+'【基準年度】事業所10~12'!F171+'【基準年度】事業所13~15'!F29+'【基準年度】事業所13~15'!F100+'【基準年度】事業所13~15'!F171</f>
        <v>0</v>
      </c>
      <c r="BC81" s="277"/>
      <c r="BD81" s="277"/>
      <c r="BE81" s="277"/>
      <c r="BF81" s="277"/>
      <c r="BG81" s="277"/>
      <c r="BH81" s="277"/>
      <c r="BJ81" s="358"/>
      <c r="BK81" s="198" t="s">
        <v>30</v>
      </c>
      <c r="BL81" s="198"/>
      <c r="BM81" s="198"/>
      <c r="BN81" s="198"/>
      <c r="BO81" s="198"/>
      <c r="BP81" s="198"/>
      <c r="BQ81" s="198"/>
      <c r="BR81" s="198"/>
      <c r="BS81" s="198"/>
      <c r="BT81" s="198"/>
      <c r="BU81" s="199"/>
      <c r="BV81" s="164">
        <f>'【前年度】事業所1~3'!D29+'【前年度】事業所1~3'!D100+'【前年度】事業所1~3'!D171+'【前年度】事業所4~6'!D29+'【前年度】事業所4~6'!D100+'【前年度】事業所4~6'!D171+'【前年度】事業所7~9'!D29+'【前年度】事業所7~9'!D100+'【前年度】事業所7~9'!D171+'【前年度】事業所10~12'!D29+'【前年度】事業所10~12'!D100+'【前年度】事業所10~12'!D171+'【前年度】事業所13~15'!D29+'【前年度】事業所13~15'!D100+'【前年度】事業所13~15'!D171</f>
        <v>0</v>
      </c>
      <c r="BW81" s="165"/>
      <c r="BX81" s="165"/>
      <c r="BY81" s="165"/>
      <c r="BZ81" s="166"/>
      <c r="CA81" s="277">
        <f>'【前年度】事業所1~3'!F29+'【前年度】事業所1~3'!F100+'【前年度】事業所1~3'!F171+'【前年度】事業所4~6'!F29+'【前年度】事業所4~6'!F100+'【前年度】事業所4~6'!F171+'【前年度】事業所7~9'!F29+'【前年度】事業所7~9'!F100+'【前年度】事業所7~9'!F171+'【前年度】事業所10~12'!F29+'【前年度】事業所10~12'!F100+'【前年度】事業所10~12'!F171+'【前年度】事業所13~15'!F29+'【前年度】事業所13~15'!F100+'【前年度】事業所13~15'!F171</f>
        <v>0</v>
      </c>
      <c r="CB81" s="277"/>
      <c r="CC81" s="277"/>
      <c r="CD81" s="277"/>
      <c r="CE81" s="277"/>
      <c r="CF81" s="277"/>
      <c r="CG81" s="277"/>
      <c r="CH81" s="154"/>
    </row>
    <row r="82" spans="1:86" s="103" customFormat="1" ht="20.25" customHeight="1">
      <c r="A82" s="358"/>
      <c r="B82" s="300" t="s">
        <v>147</v>
      </c>
      <c r="C82" s="301"/>
      <c r="D82" s="198" t="s">
        <v>31</v>
      </c>
      <c r="E82" s="198"/>
      <c r="F82" s="198"/>
      <c r="G82" s="198"/>
      <c r="H82" s="198"/>
      <c r="I82" s="198"/>
      <c r="J82" s="198"/>
      <c r="K82" s="198"/>
      <c r="L82" s="199"/>
      <c r="M82" s="164">
        <f t="shared" si="0"/>
        <v>0</v>
      </c>
      <c r="N82" s="165"/>
      <c r="O82" s="165"/>
      <c r="P82" s="165"/>
      <c r="Q82" s="166"/>
      <c r="R82" s="197" t="s">
        <v>145</v>
      </c>
      <c r="S82" s="198"/>
      <c r="T82" s="198"/>
      <c r="U82" s="281">
        <v>50.8</v>
      </c>
      <c r="V82" s="281"/>
      <c r="W82" s="281"/>
      <c r="X82" s="198" t="s">
        <v>146</v>
      </c>
      <c r="Y82" s="198"/>
      <c r="Z82" s="198"/>
      <c r="AA82" s="198"/>
      <c r="AB82" s="277">
        <f t="shared" si="1"/>
        <v>0</v>
      </c>
      <c r="AC82" s="277"/>
      <c r="AD82" s="277"/>
      <c r="AE82" s="277"/>
      <c r="AF82" s="277"/>
      <c r="AG82" s="277"/>
      <c r="AH82" s="277"/>
      <c r="AK82" s="358"/>
      <c r="AL82" s="300" t="s">
        <v>147</v>
      </c>
      <c r="AM82" s="301"/>
      <c r="AN82" s="198" t="s">
        <v>31</v>
      </c>
      <c r="AO82" s="198"/>
      <c r="AP82" s="198"/>
      <c r="AQ82" s="198"/>
      <c r="AR82" s="198"/>
      <c r="AS82" s="198"/>
      <c r="AT82" s="198"/>
      <c r="AU82" s="198"/>
      <c r="AV82" s="199"/>
      <c r="AW82" s="164">
        <f>'【基準年度】事業所1~3'!D30+'【基準年度】事業所1~3'!D101+'【基準年度】事業所1~3'!D172+'【基準年度】事業所4~6'!D30+'【基準年度】事業所4~6'!D101+'【基準年度】事業所4~6'!D172+'【基準年度】事業所7~9'!D30+'【基準年度】事業所7~9'!D101+'【基準年度】事業所7~9'!D172+'【基準年度】事業所10~12'!D30+'【基準年度】事業所10~12'!D101+'【基準年度】事業所10~12'!D172+'【基準年度】事業所13~15'!D30+'【基準年度】事業所13~15'!D101+'【基準年度】事業所13~15'!D172</f>
        <v>0</v>
      </c>
      <c r="AX82" s="165"/>
      <c r="AY82" s="165"/>
      <c r="AZ82" s="165"/>
      <c r="BA82" s="166"/>
      <c r="BB82" s="277">
        <f>'【基準年度】事業所1~3'!F30+'【基準年度】事業所1~3'!F101+'【基準年度】事業所1~3'!F172+'【基準年度】事業所4~6'!F30+'【基準年度】事業所4~6'!F101+'【基準年度】事業所4~6'!F172+'【基準年度】事業所7~9'!F30+'【基準年度】事業所7~9'!F101+'【基準年度】事業所7~9'!F172+'【基準年度】事業所10~12'!F30+'【基準年度】事業所10~12'!F101+'【基準年度】事業所10~12'!F172+'【基準年度】事業所13~15'!F30+'【基準年度】事業所13~15'!F101+'【基準年度】事業所13~15'!F172</f>
        <v>0</v>
      </c>
      <c r="BC82" s="277"/>
      <c r="BD82" s="277"/>
      <c r="BE82" s="277"/>
      <c r="BF82" s="277"/>
      <c r="BG82" s="277"/>
      <c r="BH82" s="277"/>
      <c r="BJ82" s="358"/>
      <c r="BK82" s="300" t="s">
        <v>147</v>
      </c>
      <c r="BL82" s="301"/>
      <c r="BM82" s="198" t="s">
        <v>31</v>
      </c>
      <c r="BN82" s="198"/>
      <c r="BO82" s="198"/>
      <c r="BP82" s="198"/>
      <c r="BQ82" s="198"/>
      <c r="BR82" s="198"/>
      <c r="BS82" s="198"/>
      <c r="BT82" s="198"/>
      <c r="BU82" s="199"/>
      <c r="BV82" s="164">
        <f>'【前年度】事業所1~3'!D30+'【前年度】事業所1~3'!D101+'【前年度】事業所1~3'!D172+'【前年度】事業所4~6'!D30+'【前年度】事業所4~6'!D101+'【前年度】事業所4~6'!D172+'【前年度】事業所7~9'!D30+'【前年度】事業所7~9'!D101+'【前年度】事業所7~9'!D172+'【前年度】事業所10~12'!D30+'【前年度】事業所10~12'!D101+'【前年度】事業所10~12'!D172+'【前年度】事業所13~15'!D30+'【前年度】事業所13~15'!D101+'【前年度】事業所13~15'!D172</f>
        <v>0</v>
      </c>
      <c r="BW82" s="165"/>
      <c r="BX82" s="165"/>
      <c r="BY82" s="165"/>
      <c r="BZ82" s="166"/>
      <c r="CA82" s="277">
        <f>'【前年度】事業所1~3'!F30+'【前年度】事業所1~3'!F101+'【前年度】事業所1~3'!F172+'【前年度】事業所4~6'!F30+'【前年度】事業所4~6'!F101+'【前年度】事業所4~6'!F172+'【前年度】事業所7~9'!F30+'【前年度】事業所7~9'!F101+'【前年度】事業所7~9'!F172+'【前年度】事業所10~12'!F30+'【前年度】事業所10~12'!F101+'【前年度】事業所10~12'!F172+'【前年度】事業所13~15'!F30+'【前年度】事業所13~15'!F101+'【前年度】事業所13~15'!F172</f>
        <v>0</v>
      </c>
      <c r="CB82" s="277"/>
      <c r="CC82" s="277"/>
      <c r="CD82" s="277"/>
      <c r="CE82" s="277"/>
      <c r="CF82" s="277"/>
      <c r="CG82" s="277"/>
      <c r="CH82" s="154"/>
    </row>
    <row r="83" spans="1:86" s="103" customFormat="1" ht="20.25" customHeight="1">
      <c r="A83" s="358"/>
      <c r="B83" s="302"/>
      <c r="C83" s="303"/>
      <c r="D83" s="198" t="s">
        <v>32</v>
      </c>
      <c r="E83" s="198"/>
      <c r="F83" s="198"/>
      <c r="G83" s="198"/>
      <c r="H83" s="198"/>
      <c r="I83" s="198"/>
      <c r="J83" s="198"/>
      <c r="K83" s="198"/>
      <c r="L83" s="199"/>
      <c r="M83" s="164">
        <f t="shared" si="0"/>
        <v>0</v>
      </c>
      <c r="N83" s="165"/>
      <c r="O83" s="165"/>
      <c r="P83" s="165"/>
      <c r="Q83" s="166"/>
      <c r="R83" s="197" t="s">
        <v>77</v>
      </c>
      <c r="S83" s="198"/>
      <c r="T83" s="198"/>
      <c r="U83" s="281">
        <v>44.9</v>
      </c>
      <c r="V83" s="281"/>
      <c r="W83" s="281"/>
      <c r="X83" s="198" t="s">
        <v>78</v>
      </c>
      <c r="Y83" s="198"/>
      <c r="Z83" s="198"/>
      <c r="AA83" s="198"/>
      <c r="AB83" s="277">
        <f t="shared" si="1"/>
        <v>0</v>
      </c>
      <c r="AC83" s="277"/>
      <c r="AD83" s="277"/>
      <c r="AE83" s="277"/>
      <c r="AF83" s="277"/>
      <c r="AG83" s="277"/>
      <c r="AH83" s="277"/>
      <c r="AK83" s="358"/>
      <c r="AL83" s="302"/>
      <c r="AM83" s="303"/>
      <c r="AN83" s="198" t="s">
        <v>32</v>
      </c>
      <c r="AO83" s="198"/>
      <c r="AP83" s="198"/>
      <c r="AQ83" s="198"/>
      <c r="AR83" s="198"/>
      <c r="AS83" s="198"/>
      <c r="AT83" s="198"/>
      <c r="AU83" s="198"/>
      <c r="AV83" s="199"/>
      <c r="AW83" s="164">
        <f>'【基準年度】事業所1~3'!D31+'【基準年度】事業所1~3'!D102+'【基準年度】事業所1~3'!D173+'【基準年度】事業所4~6'!D31+'【基準年度】事業所4~6'!D102+'【基準年度】事業所4~6'!D173+'【基準年度】事業所7~9'!D31+'【基準年度】事業所7~9'!D102+'【基準年度】事業所7~9'!D173+'【基準年度】事業所10~12'!D31+'【基準年度】事業所10~12'!D102+'【基準年度】事業所10~12'!D173+'【基準年度】事業所13~15'!D31+'【基準年度】事業所13~15'!D102+'【基準年度】事業所13~15'!D173</f>
        <v>0</v>
      </c>
      <c r="AX83" s="165"/>
      <c r="AY83" s="165"/>
      <c r="AZ83" s="165"/>
      <c r="BA83" s="166"/>
      <c r="BB83" s="277">
        <f>'【基準年度】事業所1~3'!F31+'【基準年度】事業所1~3'!F102+'【基準年度】事業所1~3'!F173+'【基準年度】事業所4~6'!F31+'【基準年度】事業所4~6'!F102+'【基準年度】事業所4~6'!F173+'【基準年度】事業所7~9'!F31+'【基準年度】事業所7~9'!F102+'【基準年度】事業所7~9'!F173+'【基準年度】事業所10~12'!F31+'【基準年度】事業所10~12'!F102+'【基準年度】事業所10~12'!F173+'【基準年度】事業所13~15'!F31+'【基準年度】事業所13~15'!F102+'【基準年度】事業所13~15'!F173</f>
        <v>0</v>
      </c>
      <c r="BC83" s="277"/>
      <c r="BD83" s="277"/>
      <c r="BE83" s="277"/>
      <c r="BF83" s="277"/>
      <c r="BG83" s="277"/>
      <c r="BH83" s="277"/>
      <c r="BJ83" s="358"/>
      <c r="BK83" s="302"/>
      <c r="BL83" s="303"/>
      <c r="BM83" s="198" t="s">
        <v>32</v>
      </c>
      <c r="BN83" s="198"/>
      <c r="BO83" s="198"/>
      <c r="BP83" s="198"/>
      <c r="BQ83" s="198"/>
      <c r="BR83" s="198"/>
      <c r="BS83" s="198"/>
      <c r="BT83" s="198"/>
      <c r="BU83" s="199"/>
      <c r="BV83" s="164">
        <f>'【前年度】事業所1~3'!D31+'【前年度】事業所1~3'!D102+'【前年度】事業所1~3'!D173+'【前年度】事業所4~6'!D31+'【前年度】事業所4~6'!D102+'【前年度】事業所4~6'!D173+'【前年度】事業所7~9'!D31+'【前年度】事業所7~9'!D102+'【前年度】事業所7~9'!D173+'【前年度】事業所10~12'!D31+'【前年度】事業所10~12'!D102+'【前年度】事業所10~12'!D173+'【前年度】事業所13~15'!D31+'【前年度】事業所13~15'!D102+'【前年度】事業所13~15'!D173</f>
        <v>0</v>
      </c>
      <c r="BW83" s="165"/>
      <c r="BX83" s="165"/>
      <c r="BY83" s="165"/>
      <c r="BZ83" s="166"/>
      <c r="CA83" s="277">
        <f>'【前年度】事業所1~3'!F31+'【前年度】事業所1~3'!F102+'【前年度】事業所1~3'!F173+'【前年度】事業所4~6'!F31+'【前年度】事業所4~6'!F102+'【前年度】事業所4~6'!F173+'【前年度】事業所7~9'!F31+'【前年度】事業所7~9'!F102+'【前年度】事業所7~9'!F173+'【前年度】事業所10~12'!F31+'【前年度】事業所10~12'!F102+'【前年度】事業所10~12'!F173+'【前年度】事業所13~15'!F31+'【前年度】事業所13~15'!F102+'【前年度】事業所13~15'!F173</f>
        <v>0</v>
      </c>
      <c r="CB83" s="277"/>
      <c r="CC83" s="277"/>
      <c r="CD83" s="277"/>
      <c r="CE83" s="277"/>
      <c r="CF83" s="277"/>
      <c r="CG83" s="277"/>
      <c r="CH83" s="154"/>
    </row>
    <row r="84" spans="1:86" s="103" customFormat="1" ht="20.25" customHeight="1">
      <c r="A84" s="358"/>
      <c r="B84" s="294" t="s">
        <v>148</v>
      </c>
      <c r="C84" s="295"/>
      <c r="D84" s="296"/>
      <c r="E84" s="198" t="s">
        <v>33</v>
      </c>
      <c r="F84" s="198"/>
      <c r="G84" s="198"/>
      <c r="H84" s="198"/>
      <c r="I84" s="198"/>
      <c r="J84" s="198"/>
      <c r="K84" s="198"/>
      <c r="L84" s="199"/>
      <c r="M84" s="164">
        <f t="shared" si="0"/>
        <v>0</v>
      </c>
      <c r="N84" s="165"/>
      <c r="O84" s="165"/>
      <c r="P84" s="165"/>
      <c r="Q84" s="166"/>
      <c r="R84" s="197" t="s">
        <v>69</v>
      </c>
      <c r="S84" s="198"/>
      <c r="T84" s="198"/>
      <c r="U84" s="281">
        <v>54.6</v>
      </c>
      <c r="V84" s="281"/>
      <c r="W84" s="281"/>
      <c r="X84" s="198" t="s">
        <v>149</v>
      </c>
      <c r="Y84" s="198"/>
      <c r="Z84" s="198"/>
      <c r="AA84" s="198"/>
      <c r="AB84" s="277">
        <f t="shared" si="1"/>
        <v>0</v>
      </c>
      <c r="AC84" s="277"/>
      <c r="AD84" s="277"/>
      <c r="AE84" s="277"/>
      <c r="AF84" s="277"/>
      <c r="AG84" s="277"/>
      <c r="AH84" s="277"/>
      <c r="AK84" s="358"/>
      <c r="AL84" s="294" t="s">
        <v>148</v>
      </c>
      <c r="AM84" s="295"/>
      <c r="AN84" s="296"/>
      <c r="AO84" s="198" t="s">
        <v>33</v>
      </c>
      <c r="AP84" s="198"/>
      <c r="AQ84" s="198"/>
      <c r="AR84" s="198"/>
      <c r="AS84" s="198"/>
      <c r="AT84" s="198"/>
      <c r="AU84" s="198"/>
      <c r="AV84" s="199"/>
      <c r="AW84" s="164">
        <f>'【基準年度】事業所1~3'!D32+'【基準年度】事業所1~3'!D103+'【基準年度】事業所1~3'!D174+'【基準年度】事業所4~6'!D32+'【基準年度】事業所4~6'!D103+'【基準年度】事業所4~6'!D174+'【基準年度】事業所7~9'!D32+'【基準年度】事業所7~9'!D103+'【基準年度】事業所7~9'!D174+'【基準年度】事業所10~12'!D32+'【基準年度】事業所10~12'!D103+'【基準年度】事業所10~12'!D174+'【基準年度】事業所13~15'!D32+'【基準年度】事業所13~15'!D103+'【基準年度】事業所13~15'!D174</f>
        <v>0</v>
      </c>
      <c r="AX84" s="165"/>
      <c r="AY84" s="165"/>
      <c r="AZ84" s="165"/>
      <c r="BA84" s="166"/>
      <c r="BB84" s="277">
        <f>'【基準年度】事業所1~3'!F32+'【基準年度】事業所1~3'!F103+'【基準年度】事業所1~3'!F174+'【基準年度】事業所4~6'!F32+'【基準年度】事業所4~6'!F103+'【基準年度】事業所4~6'!F174+'【基準年度】事業所7~9'!F32+'【基準年度】事業所7~9'!F103+'【基準年度】事業所7~9'!F174+'【基準年度】事業所10~12'!F32+'【基準年度】事業所10~12'!F103+'【基準年度】事業所10~12'!F174+'【基準年度】事業所13~15'!F32+'【基準年度】事業所13~15'!F103+'【基準年度】事業所13~15'!F174</f>
        <v>0</v>
      </c>
      <c r="BC84" s="277"/>
      <c r="BD84" s="277"/>
      <c r="BE84" s="277"/>
      <c r="BF84" s="277"/>
      <c r="BG84" s="277"/>
      <c r="BH84" s="277"/>
      <c r="BJ84" s="358"/>
      <c r="BK84" s="294" t="s">
        <v>148</v>
      </c>
      <c r="BL84" s="295"/>
      <c r="BM84" s="296"/>
      <c r="BN84" s="198" t="s">
        <v>33</v>
      </c>
      <c r="BO84" s="198"/>
      <c r="BP84" s="198"/>
      <c r="BQ84" s="198"/>
      <c r="BR84" s="198"/>
      <c r="BS84" s="198"/>
      <c r="BT84" s="198"/>
      <c r="BU84" s="199"/>
      <c r="BV84" s="164">
        <f>'【前年度】事業所1~3'!D32+'【前年度】事業所1~3'!D103+'【前年度】事業所1~3'!D174+'【前年度】事業所4~6'!D32+'【前年度】事業所4~6'!D103+'【前年度】事業所4~6'!D174+'【前年度】事業所7~9'!D32+'【前年度】事業所7~9'!D103+'【前年度】事業所7~9'!D174+'【前年度】事業所10~12'!D32+'【前年度】事業所10~12'!D103+'【前年度】事業所10~12'!D174+'【前年度】事業所13~15'!D32+'【前年度】事業所13~15'!D103+'【前年度】事業所13~15'!D174</f>
        <v>0</v>
      </c>
      <c r="BW84" s="165"/>
      <c r="BX84" s="165"/>
      <c r="BY84" s="165"/>
      <c r="BZ84" s="166"/>
      <c r="CA84" s="277">
        <f>'【前年度】事業所1~3'!F32+'【前年度】事業所1~3'!F103+'【前年度】事業所1~3'!F174+'【前年度】事業所4~6'!F32+'【前年度】事業所4~6'!F103+'【前年度】事業所4~6'!F174+'【前年度】事業所7~9'!F32+'【前年度】事業所7~9'!F103+'【前年度】事業所7~9'!F174+'【前年度】事業所10~12'!F32+'【前年度】事業所10~12'!F103+'【前年度】事業所10~12'!F174+'【前年度】事業所13~15'!F32+'【前年度】事業所13~15'!F103+'【前年度】事業所13~15'!F174</f>
        <v>0</v>
      </c>
      <c r="CB84" s="277"/>
      <c r="CC84" s="277"/>
      <c r="CD84" s="277"/>
      <c r="CE84" s="277"/>
      <c r="CF84" s="277"/>
      <c r="CG84" s="277"/>
      <c r="CH84" s="154"/>
    </row>
    <row r="85" spans="1:86" s="103" customFormat="1" ht="20.25" customHeight="1">
      <c r="A85" s="358"/>
      <c r="B85" s="297"/>
      <c r="C85" s="298"/>
      <c r="D85" s="299"/>
      <c r="E85" s="200" t="s">
        <v>34</v>
      </c>
      <c r="F85" s="200"/>
      <c r="G85" s="200"/>
      <c r="H85" s="200"/>
      <c r="I85" s="200"/>
      <c r="J85" s="200"/>
      <c r="K85" s="200"/>
      <c r="L85" s="201"/>
      <c r="M85" s="164">
        <f t="shared" si="0"/>
        <v>0</v>
      </c>
      <c r="N85" s="165"/>
      <c r="O85" s="165"/>
      <c r="P85" s="165"/>
      <c r="Q85" s="166"/>
      <c r="R85" s="197" t="s">
        <v>77</v>
      </c>
      <c r="S85" s="198"/>
      <c r="T85" s="198"/>
      <c r="U85" s="281">
        <v>43.5</v>
      </c>
      <c r="V85" s="281"/>
      <c r="W85" s="281"/>
      <c r="X85" s="198" t="s">
        <v>78</v>
      </c>
      <c r="Y85" s="198"/>
      <c r="Z85" s="198"/>
      <c r="AA85" s="198"/>
      <c r="AB85" s="277">
        <f t="shared" ref="AB85:AB97" si="2">IF($Q$48="",BB85,CA85)</f>
        <v>0</v>
      </c>
      <c r="AC85" s="277"/>
      <c r="AD85" s="277"/>
      <c r="AE85" s="277"/>
      <c r="AF85" s="277"/>
      <c r="AG85" s="277"/>
      <c r="AH85" s="277"/>
      <c r="AK85" s="358"/>
      <c r="AL85" s="297"/>
      <c r="AM85" s="298"/>
      <c r="AN85" s="299"/>
      <c r="AO85" s="200" t="s">
        <v>34</v>
      </c>
      <c r="AP85" s="200"/>
      <c r="AQ85" s="200"/>
      <c r="AR85" s="200"/>
      <c r="AS85" s="200"/>
      <c r="AT85" s="200"/>
      <c r="AU85" s="200"/>
      <c r="AV85" s="201"/>
      <c r="AW85" s="164">
        <f>'【基準年度】事業所1~3'!D33+'【基準年度】事業所1~3'!D104+'【基準年度】事業所1~3'!D175+'【基準年度】事業所4~6'!D33+'【基準年度】事業所4~6'!D104+'【基準年度】事業所4~6'!D175+'【基準年度】事業所7~9'!D33+'【基準年度】事業所7~9'!D104+'【基準年度】事業所7~9'!D175+'【基準年度】事業所10~12'!D33+'【基準年度】事業所10~12'!D104+'【基準年度】事業所10~12'!D175+'【基準年度】事業所13~15'!D33+'【基準年度】事業所13~15'!D104+'【基準年度】事業所13~15'!D175</f>
        <v>0</v>
      </c>
      <c r="AX85" s="165"/>
      <c r="AY85" s="165"/>
      <c r="AZ85" s="165"/>
      <c r="BA85" s="166"/>
      <c r="BB85" s="277">
        <f>'【基準年度】事業所1~3'!F33+'【基準年度】事業所1~3'!F104+'【基準年度】事業所1~3'!F175+'【基準年度】事業所4~6'!F33+'【基準年度】事業所4~6'!F104+'【基準年度】事業所4~6'!F175+'【基準年度】事業所7~9'!F33+'【基準年度】事業所7~9'!F104+'【基準年度】事業所7~9'!F175+'【基準年度】事業所10~12'!F33+'【基準年度】事業所10~12'!F104+'【基準年度】事業所10~12'!F175+'【基準年度】事業所13~15'!F33+'【基準年度】事業所13~15'!F104+'【基準年度】事業所13~15'!F175</f>
        <v>0</v>
      </c>
      <c r="BC85" s="277"/>
      <c r="BD85" s="277"/>
      <c r="BE85" s="277"/>
      <c r="BF85" s="277"/>
      <c r="BG85" s="277"/>
      <c r="BH85" s="277"/>
      <c r="BJ85" s="358"/>
      <c r="BK85" s="297"/>
      <c r="BL85" s="298"/>
      <c r="BM85" s="299"/>
      <c r="BN85" s="200" t="s">
        <v>34</v>
      </c>
      <c r="BO85" s="200"/>
      <c r="BP85" s="200"/>
      <c r="BQ85" s="200"/>
      <c r="BR85" s="200"/>
      <c r="BS85" s="200"/>
      <c r="BT85" s="200"/>
      <c r="BU85" s="201"/>
      <c r="BV85" s="164">
        <f>'【前年度】事業所1~3'!D33+'【前年度】事業所1~3'!D104+'【前年度】事業所1~3'!D175+'【前年度】事業所4~6'!D33+'【前年度】事業所4~6'!D104+'【前年度】事業所4~6'!D175+'【前年度】事業所7~9'!D33+'【前年度】事業所7~9'!D104+'【前年度】事業所7~9'!D175+'【前年度】事業所10~12'!D33+'【前年度】事業所10~12'!D104+'【前年度】事業所10~12'!D175+'【前年度】事業所13~15'!D33+'【前年度】事業所13~15'!D104+'【前年度】事業所13~15'!D175</f>
        <v>0</v>
      </c>
      <c r="BW85" s="165"/>
      <c r="BX85" s="165"/>
      <c r="BY85" s="165"/>
      <c r="BZ85" s="166"/>
      <c r="CA85" s="277">
        <f>'【前年度】事業所1~3'!F33+'【前年度】事業所1~3'!F104+'【前年度】事業所1~3'!F175+'【前年度】事業所4~6'!F33+'【前年度】事業所4~6'!F104+'【前年度】事業所4~6'!F175+'【前年度】事業所7~9'!F33+'【前年度】事業所7~9'!F104+'【前年度】事業所7~9'!F175+'【前年度】事業所10~12'!F33+'【前年度】事業所10~12'!F104+'【前年度】事業所10~12'!F175+'【前年度】事業所13~15'!F33+'【前年度】事業所13~15'!F104+'【前年度】事業所13~15'!F175</f>
        <v>0</v>
      </c>
      <c r="CB85" s="277"/>
      <c r="CC85" s="277"/>
      <c r="CD85" s="277"/>
      <c r="CE85" s="277"/>
      <c r="CF85" s="277"/>
      <c r="CG85" s="277"/>
      <c r="CH85" s="154"/>
    </row>
    <row r="86" spans="1:86" s="103" customFormat="1" ht="20.25" customHeight="1">
      <c r="A86" s="358"/>
      <c r="B86" s="304" t="s">
        <v>35</v>
      </c>
      <c r="C86" s="301"/>
      <c r="D86" s="198" t="s">
        <v>36</v>
      </c>
      <c r="E86" s="198"/>
      <c r="F86" s="198"/>
      <c r="G86" s="198"/>
      <c r="H86" s="198"/>
      <c r="I86" s="198"/>
      <c r="J86" s="198"/>
      <c r="K86" s="198"/>
      <c r="L86" s="199"/>
      <c r="M86" s="164">
        <f t="shared" si="0"/>
        <v>0</v>
      </c>
      <c r="N86" s="165"/>
      <c r="O86" s="165"/>
      <c r="P86" s="165"/>
      <c r="Q86" s="166"/>
      <c r="R86" s="197" t="s">
        <v>69</v>
      </c>
      <c r="S86" s="198"/>
      <c r="T86" s="198"/>
      <c r="U86" s="281">
        <v>29</v>
      </c>
      <c r="V86" s="281"/>
      <c r="W86" s="281"/>
      <c r="X86" s="198" t="s">
        <v>149</v>
      </c>
      <c r="Y86" s="198"/>
      <c r="Z86" s="198"/>
      <c r="AA86" s="198"/>
      <c r="AB86" s="277">
        <f t="shared" si="2"/>
        <v>0</v>
      </c>
      <c r="AC86" s="277"/>
      <c r="AD86" s="277"/>
      <c r="AE86" s="277"/>
      <c r="AF86" s="277"/>
      <c r="AG86" s="277"/>
      <c r="AH86" s="277"/>
      <c r="AK86" s="358"/>
      <c r="AL86" s="304" t="s">
        <v>35</v>
      </c>
      <c r="AM86" s="301"/>
      <c r="AN86" s="198" t="s">
        <v>36</v>
      </c>
      <c r="AO86" s="198"/>
      <c r="AP86" s="198"/>
      <c r="AQ86" s="198"/>
      <c r="AR86" s="198"/>
      <c r="AS86" s="198"/>
      <c r="AT86" s="198"/>
      <c r="AU86" s="198"/>
      <c r="AV86" s="199"/>
      <c r="AW86" s="164">
        <f>'【基準年度】事業所1~3'!D34+'【基準年度】事業所1~3'!D105+'【基準年度】事業所1~3'!D176+'【基準年度】事業所4~6'!D34+'【基準年度】事業所4~6'!D105+'【基準年度】事業所4~6'!D176+'【基準年度】事業所7~9'!D34+'【基準年度】事業所7~9'!D105+'【基準年度】事業所7~9'!D176+'【基準年度】事業所10~12'!D34+'【基準年度】事業所10~12'!D105+'【基準年度】事業所10~12'!D176+'【基準年度】事業所13~15'!D34+'【基準年度】事業所13~15'!D105+'【基準年度】事業所13~15'!D176</f>
        <v>0</v>
      </c>
      <c r="AX86" s="165"/>
      <c r="AY86" s="165"/>
      <c r="AZ86" s="165"/>
      <c r="BA86" s="166"/>
      <c r="BB86" s="277">
        <f>'【基準年度】事業所1~3'!F34+'【基準年度】事業所1~3'!F105+'【基準年度】事業所1~3'!F176+'【基準年度】事業所4~6'!F34+'【基準年度】事業所4~6'!F105+'【基準年度】事業所4~6'!F176+'【基準年度】事業所7~9'!F34+'【基準年度】事業所7~9'!F105+'【基準年度】事業所7~9'!F176+'【基準年度】事業所10~12'!F34+'【基準年度】事業所10~12'!F105+'【基準年度】事業所10~12'!F176+'【基準年度】事業所13~15'!F34+'【基準年度】事業所13~15'!F105+'【基準年度】事業所13~15'!F176</f>
        <v>0</v>
      </c>
      <c r="BC86" s="277"/>
      <c r="BD86" s="277"/>
      <c r="BE86" s="277"/>
      <c r="BF86" s="277"/>
      <c r="BG86" s="277"/>
      <c r="BH86" s="277"/>
      <c r="BJ86" s="358"/>
      <c r="BK86" s="304" t="s">
        <v>35</v>
      </c>
      <c r="BL86" s="301"/>
      <c r="BM86" s="198" t="s">
        <v>36</v>
      </c>
      <c r="BN86" s="198"/>
      <c r="BO86" s="198"/>
      <c r="BP86" s="198"/>
      <c r="BQ86" s="198"/>
      <c r="BR86" s="198"/>
      <c r="BS86" s="198"/>
      <c r="BT86" s="198"/>
      <c r="BU86" s="199"/>
      <c r="BV86" s="164">
        <f>'【前年度】事業所1~3'!D34+'【前年度】事業所1~3'!D105+'【前年度】事業所1~3'!D176+'【前年度】事業所4~6'!D34+'【前年度】事業所4~6'!D105+'【前年度】事業所4~6'!D176+'【前年度】事業所7~9'!D34+'【前年度】事業所7~9'!D105+'【前年度】事業所7~9'!D176+'【前年度】事業所10~12'!D34+'【前年度】事業所10~12'!D105+'【前年度】事業所10~12'!D176+'【前年度】事業所13~15'!D34+'【前年度】事業所13~15'!D105+'【前年度】事業所13~15'!D176</f>
        <v>0</v>
      </c>
      <c r="BW86" s="165"/>
      <c r="BX86" s="165"/>
      <c r="BY86" s="165"/>
      <c r="BZ86" s="166"/>
      <c r="CA86" s="277">
        <f>'【前年度】事業所1~3'!F34+'【前年度】事業所1~3'!F105+'【前年度】事業所1~3'!F176+'【前年度】事業所4~6'!F34+'【前年度】事業所4~6'!F105+'【前年度】事業所4~6'!F176+'【前年度】事業所7~9'!F34+'【前年度】事業所7~9'!F105+'【前年度】事業所7~9'!F176+'【前年度】事業所10~12'!F34+'【前年度】事業所10~12'!F105+'【前年度】事業所10~12'!F176+'【前年度】事業所13~15'!F34+'【前年度】事業所13~15'!F105+'【前年度】事業所13~15'!F176</f>
        <v>0</v>
      </c>
      <c r="CB86" s="277"/>
      <c r="CC86" s="277"/>
      <c r="CD86" s="277"/>
      <c r="CE86" s="277"/>
      <c r="CF86" s="277"/>
      <c r="CG86" s="277"/>
      <c r="CH86" s="154"/>
    </row>
    <row r="87" spans="1:86" s="103" customFormat="1" ht="20.25" customHeight="1">
      <c r="A87" s="358"/>
      <c r="B87" s="305"/>
      <c r="C87" s="306"/>
      <c r="D87" s="198" t="s">
        <v>37</v>
      </c>
      <c r="E87" s="198"/>
      <c r="F87" s="198"/>
      <c r="G87" s="198"/>
      <c r="H87" s="198"/>
      <c r="I87" s="198"/>
      <c r="J87" s="198"/>
      <c r="K87" s="198"/>
      <c r="L87" s="199"/>
      <c r="M87" s="164">
        <f>IF($Q$48="",AW87,BV87)</f>
        <v>0</v>
      </c>
      <c r="N87" s="165"/>
      <c r="O87" s="165"/>
      <c r="P87" s="165"/>
      <c r="Q87" s="166"/>
      <c r="R87" s="197" t="s">
        <v>69</v>
      </c>
      <c r="S87" s="198"/>
      <c r="T87" s="198"/>
      <c r="U87" s="281">
        <v>25.7</v>
      </c>
      <c r="V87" s="281"/>
      <c r="W87" s="281"/>
      <c r="X87" s="198" t="s">
        <v>149</v>
      </c>
      <c r="Y87" s="198"/>
      <c r="Z87" s="198"/>
      <c r="AA87" s="198"/>
      <c r="AB87" s="277">
        <f t="shared" si="2"/>
        <v>0</v>
      </c>
      <c r="AC87" s="277"/>
      <c r="AD87" s="277"/>
      <c r="AE87" s="277"/>
      <c r="AF87" s="277"/>
      <c r="AG87" s="277"/>
      <c r="AH87" s="277"/>
      <c r="AK87" s="358"/>
      <c r="AL87" s="305"/>
      <c r="AM87" s="306"/>
      <c r="AN87" s="198" t="s">
        <v>37</v>
      </c>
      <c r="AO87" s="198"/>
      <c r="AP87" s="198"/>
      <c r="AQ87" s="198"/>
      <c r="AR87" s="198"/>
      <c r="AS87" s="198"/>
      <c r="AT87" s="198"/>
      <c r="AU87" s="198"/>
      <c r="AV87" s="199"/>
      <c r="AW87" s="164">
        <f>'【基準年度】事業所1~3'!D35+'【基準年度】事業所1~3'!D106+'【基準年度】事業所1~3'!D177+'【基準年度】事業所4~6'!D35+'【基準年度】事業所4~6'!D106+'【基準年度】事業所4~6'!D177+'【基準年度】事業所7~9'!D35+'【基準年度】事業所7~9'!D106+'【基準年度】事業所7~9'!D177+'【基準年度】事業所10~12'!D35+'【基準年度】事業所10~12'!D106+'【基準年度】事業所10~12'!D177+'【基準年度】事業所13~15'!D35+'【基準年度】事業所13~15'!D106+'【基準年度】事業所13~15'!D177</f>
        <v>0</v>
      </c>
      <c r="AX87" s="165"/>
      <c r="AY87" s="165"/>
      <c r="AZ87" s="165"/>
      <c r="BA87" s="166"/>
      <c r="BB87" s="277">
        <f>'【基準年度】事業所1~3'!F35+'【基準年度】事業所1~3'!F106+'【基準年度】事業所1~3'!F177+'【基準年度】事業所4~6'!F35+'【基準年度】事業所4~6'!F106+'【基準年度】事業所4~6'!F177+'【基準年度】事業所7~9'!F35+'【基準年度】事業所7~9'!F106+'【基準年度】事業所7~9'!F177+'【基準年度】事業所10~12'!F35+'【基準年度】事業所10~12'!F106+'【基準年度】事業所10~12'!F177+'【基準年度】事業所13~15'!F35+'【基準年度】事業所13~15'!F106+'【基準年度】事業所13~15'!F177</f>
        <v>0</v>
      </c>
      <c r="BC87" s="277"/>
      <c r="BD87" s="277"/>
      <c r="BE87" s="277"/>
      <c r="BF87" s="277"/>
      <c r="BG87" s="277"/>
      <c r="BH87" s="277"/>
      <c r="BJ87" s="358"/>
      <c r="BK87" s="305"/>
      <c r="BL87" s="306"/>
      <c r="BM87" s="198" t="s">
        <v>37</v>
      </c>
      <c r="BN87" s="198"/>
      <c r="BO87" s="198"/>
      <c r="BP87" s="198"/>
      <c r="BQ87" s="198"/>
      <c r="BR87" s="198"/>
      <c r="BS87" s="198"/>
      <c r="BT87" s="198"/>
      <c r="BU87" s="199"/>
      <c r="BV87" s="164">
        <f>'【前年度】事業所1~3'!D35+'【前年度】事業所1~3'!D106+'【前年度】事業所1~3'!D177+'【前年度】事業所4~6'!D35+'【前年度】事業所4~6'!D106+'【前年度】事業所4~6'!D177+'【前年度】事業所7~9'!D35+'【前年度】事業所7~9'!D106+'【前年度】事業所7~9'!D177+'【前年度】事業所10~12'!D35+'【前年度】事業所10~12'!D106+'【前年度】事業所10~12'!D177+'【前年度】事業所13~15'!D35+'【前年度】事業所13~15'!D106+'【前年度】事業所13~15'!D177</f>
        <v>0</v>
      </c>
      <c r="BW87" s="165"/>
      <c r="BX87" s="165"/>
      <c r="BY87" s="165"/>
      <c r="BZ87" s="166"/>
      <c r="CA87" s="277">
        <f>'【前年度】事業所1~3'!F35+'【前年度】事業所1~3'!F106+'【前年度】事業所1~3'!F177+'【前年度】事業所4~6'!F35+'【前年度】事業所4~6'!F106+'【前年度】事業所4~6'!F177+'【前年度】事業所7~9'!F35+'【前年度】事業所7~9'!F106+'【前年度】事業所7~9'!F177+'【前年度】事業所10~12'!F35+'【前年度】事業所10~12'!F106+'【前年度】事業所10~12'!F177+'【前年度】事業所13~15'!F35+'【前年度】事業所13~15'!F106+'【前年度】事業所13~15'!F177</f>
        <v>0</v>
      </c>
      <c r="CB87" s="277"/>
      <c r="CC87" s="277"/>
      <c r="CD87" s="277"/>
      <c r="CE87" s="277"/>
      <c r="CF87" s="277"/>
      <c r="CG87" s="277"/>
      <c r="CH87" s="154"/>
    </row>
    <row r="88" spans="1:86" s="103" customFormat="1" ht="20.25" customHeight="1">
      <c r="A88" s="358"/>
      <c r="B88" s="302"/>
      <c r="C88" s="303"/>
      <c r="D88" s="198" t="s">
        <v>38</v>
      </c>
      <c r="E88" s="198"/>
      <c r="F88" s="198"/>
      <c r="G88" s="198"/>
      <c r="H88" s="198"/>
      <c r="I88" s="198"/>
      <c r="J88" s="198"/>
      <c r="K88" s="198"/>
      <c r="L88" s="199"/>
      <c r="M88" s="164">
        <f t="shared" ref="M88:M94" si="3">IF($Q$48="",AW88,BV88)</f>
        <v>0</v>
      </c>
      <c r="N88" s="165"/>
      <c r="O88" s="165"/>
      <c r="P88" s="165"/>
      <c r="Q88" s="166"/>
      <c r="R88" s="197" t="s">
        <v>69</v>
      </c>
      <c r="S88" s="198"/>
      <c r="T88" s="198"/>
      <c r="U88" s="281">
        <v>26.9</v>
      </c>
      <c r="V88" s="281"/>
      <c r="W88" s="281"/>
      <c r="X88" s="198" t="s">
        <v>149</v>
      </c>
      <c r="Y88" s="198"/>
      <c r="Z88" s="198"/>
      <c r="AA88" s="198"/>
      <c r="AB88" s="277">
        <f t="shared" si="2"/>
        <v>0</v>
      </c>
      <c r="AC88" s="277"/>
      <c r="AD88" s="277"/>
      <c r="AE88" s="277"/>
      <c r="AF88" s="277"/>
      <c r="AG88" s="277"/>
      <c r="AH88" s="277"/>
      <c r="AK88" s="358"/>
      <c r="AL88" s="302"/>
      <c r="AM88" s="303"/>
      <c r="AN88" s="198" t="s">
        <v>38</v>
      </c>
      <c r="AO88" s="198"/>
      <c r="AP88" s="198"/>
      <c r="AQ88" s="198"/>
      <c r="AR88" s="198"/>
      <c r="AS88" s="198"/>
      <c r="AT88" s="198"/>
      <c r="AU88" s="198"/>
      <c r="AV88" s="199"/>
      <c r="AW88" s="164">
        <f>'【基準年度】事業所1~3'!D36+'【基準年度】事業所1~3'!D107+'【基準年度】事業所1~3'!D178+'【基準年度】事業所4~6'!D36+'【基準年度】事業所4~6'!D107+'【基準年度】事業所4~6'!D178+'【基準年度】事業所7~9'!D36+'【基準年度】事業所7~9'!D107+'【基準年度】事業所7~9'!D178+'【基準年度】事業所10~12'!D36+'【基準年度】事業所10~12'!D107+'【基準年度】事業所10~12'!D178+'【基準年度】事業所13~15'!D36+'【基準年度】事業所13~15'!D107+'【基準年度】事業所13~15'!D178</f>
        <v>0</v>
      </c>
      <c r="AX88" s="165"/>
      <c r="AY88" s="165"/>
      <c r="AZ88" s="165"/>
      <c r="BA88" s="166"/>
      <c r="BB88" s="277">
        <f>'【基準年度】事業所1~3'!F36+'【基準年度】事業所1~3'!F107+'【基準年度】事業所1~3'!F178+'【基準年度】事業所4~6'!F36+'【基準年度】事業所4~6'!F107+'【基準年度】事業所4~6'!F178+'【基準年度】事業所7~9'!F36+'【基準年度】事業所7~9'!F107+'【基準年度】事業所7~9'!F178+'【基準年度】事業所10~12'!F36+'【基準年度】事業所10~12'!F107+'【基準年度】事業所10~12'!F178+'【基準年度】事業所13~15'!F36+'【基準年度】事業所13~15'!F107+'【基準年度】事業所13~15'!F178</f>
        <v>0</v>
      </c>
      <c r="BC88" s="277"/>
      <c r="BD88" s="277"/>
      <c r="BE88" s="277"/>
      <c r="BF88" s="277"/>
      <c r="BG88" s="277"/>
      <c r="BH88" s="277"/>
      <c r="BJ88" s="358"/>
      <c r="BK88" s="302"/>
      <c r="BL88" s="303"/>
      <c r="BM88" s="198" t="s">
        <v>38</v>
      </c>
      <c r="BN88" s="198"/>
      <c r="BO88" s="198"/>
      <c r="BP88" s="198"/>
      <c r="BQ88" s="198"/>
      <c r="BR88" s="198"/>
      <c r="BS88" s="198"/>
      <c r="BT88" s="198"/>
      <c r="BU88" s="199"/>
      <c r="BV88" s="164">
        <f>'【前年度】事業所1~3'!D36+'【前年度】事業所1~3'!D107+'【前年度】事業所1~3'!D178+'【前年度】事業所4~6'!D36+'【前年度】事業所4~6'!D107+'【前年度】事業所4~6'!D178+'【前年度】事業所7~9'!D36+'【前年度】事業所7~9'!D107+'【前年度】事業所7~9'!D178+'【前年度】事業所10~12'!D36+'【前年度】事業所10~12'!D107+'【前年度】事業所10~12'!D178+'【前年度】事業所13~15'!D36+'【前年度】事業所13~15'!D107+'【前年度】事業所13~15'!D178</f>
        <v>0</v>
      </c>
      <c r="BW88" s="165"/>
      <c r="BX88" s="165"/>
      <c r="BY88" s="165"/>
      <c r="BZ88" s="166"/>
      <c r="CA88" s="277">
        <f>'【前年度】事業所1~3'!F36+'【前年度】事業所1~3'!F107+'【前年度】事業所1~3'!F178+'【前年度】事業所4~6'!F36+'【前年度】事業所4~6'!F107+'【前年度】事業所4~6'!F178+'【前年度】事業所7~9'!F36+'【前年度】事業所7~9'!F107+'【前年度】事業所7~9'!F178+'【前年度】事業所10~12'!F36+'【前年度】事業所10~12'!F107+'【前年度】事業所10~12'!F178+'【前年度】事業所13~15'!F36+'【前年度】事業所13~15'!F107+'【前年度】事業所13~15'!F178</f>
        <v>0</v>
      </c>
      <c r="CB88" s="277"/>
      <c r="CC88" s="277"/>
      <c r="CD88" s="277"/>
      <c r="CE88" s="277"/>
      <c r="CF88" s="277"/>
      <c r="CG88" s="277"/>
      <c r="CH88" s="154"/>
    </row>
    <row r="89" spans="1:86" s="103" customFormat="1" ht="20.25" customHeight="1">
      <c r="A89" s="358"/>
      <c r="B89" s="198" t="s">
        <v>39</v>
      </c>
      <c r="C89" s="198"/>
      <c r="D89" s="198"/>
      <c r="E89" s="198"/>
      <c r="F89" s="198"/>
      <c r="G89" s="198"/>
      <c r="H89" s="198"/>
      <c r="I89" s="198"/>
      <c r="J89" s="198"/>
      <c r="K89" s="198"/>
      <c r="L89" s="199"/>
      <c r="M89" s="164">
        <f t="shared" si="3"/>
        <v>0</v>
      </c>
      <c r="N89" s="165"/>
      <c r="O89" s="165"/>
      <c r="P89" s="165"/>
      <c r="Q89" s="166"/>
      <c r="R89" s="197" t="s">
        <v>69</v>
      </c>
      <c r="S89" s="198"/>
      <c r="T89" s="198"/>
      <c r="U89" s="281">
        <v>29.4</v>
      </c>
      <c r="V89" s="281"/>
      <c r="W89" s="281"/>
      <c r="X89" s="198" t="s">
        <v>149</v>
      </c>
      <c r="Y89" s="198"/>
      <c r="Z89" s="198"/>
      <c r="AA89" s="198"/>
      <c r="AB89" s="277">
        <f t="shared" si="2"/>
        <v>0</v>
      </c>
      <c r="AC89" s="277"/>
      <c r="AD89" s="277"/>
      <c r="AE89" s="277"/>
      <c r="AF89" s="277"/>
      <c r="AG89" s="277"/>
      <c r="AH89" s="277"/>
      <c r="AK89" s="358"/>
      <c r="AL89" s="198" t="s">
        <v>39</v>
      </c>
      <c r="AM89" s="198"/>
      <c r="AN89" s="198"/>
      <c r="AO89" s="198"/>
      <c r="AP89" s="198"/>
      <c r="AQ89" s="198"/>
      <c r="AR89" s="198"/>
      <c r="AS89" s="198"/>
      <c r="AT89" s="198"/>
      <c r="AU89" s="198"/>
      <c r="AV89" s="199"/>
      <c r="AW89" s="164">
        <f>'【基準年度】事業所1~3'!D37+'【基準年度】事業所1~3'!D108+'【基準年度】事業所1~3'!D179+'【基準年度】事業所4~6'!D37+'【基準年度】事業所4~6'!D108+'【基準年度】事業所4~6'!D179+'【基準年度】事業所7~9'!D37+'【基準年度】事業所7~9'!D108+'【基準年度】事業所7~9'!D179+'【基準年度】事業所10~12'!D37+'【基準年度】事業所10~12'!D108+'【基準年度】事業所10~12'!D179+'【基準年度】事業所13~15'!D37+'【基準年度】事業所13~15'!D108+'【基準年度】事業所13~15'!D179</f>
        <v>0</v>
      </c>
      <c r="AX89" s="165"/>
      <c r="AY89" s="165"/>
      <c r="AZ89" s="165"/>
      <c r="BA89" s="166"/>
      <c r="BB89" s="277">
        <f>'【基準年度】事業所1~3'!F37+'【基準年度】事業所1~3'!F108+'【基準年度】事業所1~3'!F179+'【基準年度】事業所4~6'!F37+'【基準年度】事業所4~6'!F108+'【基準年度】事業所4~6'!F179+'【基準年度】事業所7~9'!F37+'【基準年度】事業所7~9'!F108+'【基準年度】事業所7~9'!F179+'【基準年度】事業所10~12'!F37+'【基準年度】事業所10~12'!F108+'【基準年度】事業所10~12'!F179+'【基準年度】事業所13~15'!F37+'【基準年度】事業所13~15'!F108+'【基準年度】事業所13~15'!F179</f>
        <v>0</v>
      </c>
      <c r="BC89" s="277"/>
      <c r="BD89" s="277"/>
      <c r="BE89" s="277"/>
      <c r="BF89" s="277"/>
      <c r="BG89" s="277"/>
      <c r="BH89" s="277"/>
      <c r="BJ89" s="358"/>
      <c r="BK89" s="198" t="s">
        <v>39</v>
      </c>
      <c r="BL89" s="198"/>
      <c r="BM89" s="198"/>
      <c r="BN89" s="198"/>
      <c r="BO89" s="198"/>
      <c r="BP89" s="198"/>
      <c r="BQ89" s="198"/>
      <c r="BR89" s="198"/>
      <c r="BS89" s="198"/>
      <c r="BT89" s="198"/>
      <c r="BU89" s="199"/>
      <c r="BV89" s="164">
        <f>'【前年度】事業所1~3'!D37+'【前年度】事業所1~3'!D108+'【前年度】事業所1~3'!D179+'【前年度】事業所4~6'!D37+'【前年度】事業所4~6'!D108+'【前年度】事業所4~6'!D179+'【前年度】事業所7~9'!D37+'【前年度】事業所7~9'!D108+'【前年度】事業所7~9'!D179+'【前年度】事業所10~12'!D37+'【前年度】事業所10~12'!D108+'【前年度】事業所10~12'!D179+'【前年度】事業所13~15'!D37+'【前年度】事業所13~15'!D108+'【前年度】事業所13~15'!D179</f>
        <v>0</v>
      </c>
      <c r="BW89" s="165"/>
      <c r="BX89" s="165"/>
      <c r="BY89" s="165"/>
      <c r="BZ89" s="166"/>
      <c r="CA89" s="277">
        <f>'【前年度】事業所1~3'!F37+'【前年度】事業所1~3'!F108+'【前年度】事業所1~3'!F179+'【前年度】事業所4~6'!F37+'【前年度】事業所4~6'!F108+'【前年度】事業所4~6'!F179+'【前年度】事業所7~9'!F37+'【前年度】事業所7~9'!F108+'【前年度】事業所7~9'!F179+'【前年度】事業所10~12'!F37+'【前年度】事業所10~12'!F108+'【前年度】事業所10~12'!F179+'【前年度】事業所13~15'!F37+'【前年度】事業所13~15'!F108+'【前年度】事業所13~15'!F179</f>
        <v>0</v>
      </c>
      <c r="CB89" s="277"/>
      <c r="CC89" s="277"/>
      <c r="CD89" s="277"/>
      <c r="CE89" s="277"/>
      <c r="CF89" s="277"/>
      <c r="CG89" s="277"/>
      <c r="CH89" s="154"/>
    </row>
    <row r="90" spans="1:86" s="103" customFormat="1" ht="20.25" customHeight="1">
      <c r="A90" s="358"/>
      <c r="B90" s="198" t="s">
        <v>40</v>
      </c>
      <c r="C90" s="198"/>
      <c r="D90" s="198"/>
      <c r="E90" s="198"/>
      <c r="F90" s="198"/>
      <c r="G90" s="198"/>
      <c r="H90" s="198"/>
      <c r="I90" s="198"/>
      <c r="J90" s="198"/>
      <c r="K90" s="198"/>
      <c r="L90" s="199"/>
      <c r="M90" s="164">
        <f t="shared" si="3"/>
        <v>0</v>
      </c>
      <c r="N90" s="165"/>
      <c r="O90" s="165"/>
      <c r="P90" s="165"/>
      <c r="Q90" s="166"/>
      <c r="R90" s="197" t="s">
        <v>69</v>
      </c>
      <c r="S90" s="198"/>
      <c r="T90" s="198"/>
      <c r="U90" s="281">
        <v>37.299999999999997</v>
      </c>
      <c r="V90" s="281"/>
      <c r="W90" s="281"/>
      <c r="X90" s="198" t="s">
        <v>149</v>
      </c>
      <c r="Y90" s="198"/>
      <c r="Z90" s="198"/>
      <c r="AA90" s="198"/>
      <c r="AB90" s="277">
        <f t="shared" si="2"/>
        <v>0</v>
      </c>
      <c r="AC90" s="277"/>
      <c r="AD90" s="277"/>
      <c r="AE90" s="277"/>
      <c r="AF90" s="277"/>
      <c r="AG90" s="277"/>
      <c r="AH90" s="277"/>
      <c r="AK90" s="358"/>
      <c r="AL90" s="198" t="s">
        <v>40</v>
      </c>
      <c r="AM90" s="198"/>
      <c r="AN90" s="198"/>
      <c r="AO90" s="198"/>
      <c r="AP90" s="198"/>
      <c r="AQ90" s="198"/>
      <c r="AR90" s="198"/>
      <c r="AS90" s="198"/>
      <c r="AT90" s="198"/>
      <c r="AU90" s="198"/>
      <c r="AV90" s="199"/>
      <c r="AW90" s="164">
        <f>'【基準年度】事業所1~3'!D38+'【基準年度】事業所1~3'!D109+'【基準年度】事業所1~3'!D180+'【基準年度】事業所4~6'!D38+'【基準年度】事業所4~6'!D109+'【基準年度】事業所4~6'!D180+'【基準年度】事業所7~9'!D38+'【基準年度】事業所7~9'!D109+'【基準年度】事業所7~9'!D180+'【基準年度】事業所10~12'!D38+'【基準年度】事業所10~12'!D109+'【基準年度】事業所10~12'!D180+'【基準年度】事業所13~15'!D38+'【基準年度】事業所13~15'!D109+'【基準年度】事業所13~15'!D180</f>
        <v>0</v>
      </c>
      <c r="AX90" s="165"/>
      <c r="AY90" s="165"/>
      <c r="AZ90" s="165"/>
      <c r="BA90" s="166"/>
      <c r="BB90" s="277">
        <f>'【基準年度】事業所1~3'!F38+'【基準年度】事業所1~3'!F109+'【基準年度】事業所1~3'!F180+'【基準年度】事業所4~6'!F38+'【基準年度】事業所4~6'!F109+'【基準年度】事業所4~6'!F180+'【基準年度】事業所7~9'!F38+'【基準年度】事業所7~9'!F109+'【基準年度】事業所7~9'!F180+'【基準年度】事業所10~12'!F38+'【基準年度】事業所10~12'!F109+'【基準年度】事業所10~12'!F180+'【基準年度】事業所13~15'!F38+'【基準年度】事業所13~15'!F109+'【基準年度】事業所13~15'!F180</f>
        <v>0</v>
      </c>
      <c r="BC90" s="277"/>
      <c r="BD90" s="277"/>
      <c r="BE90" s="277"/>
      <c r="BF90" s="277"/>
      <c r="BG90" s="277"/>
      <c r="BH90" s="277"/>
      <c r="BJ90" s="358"/>
      <c r="BK90" s="198" t="s">
        <v>40</v>
      </c>
      <c r="BL90" s="198"/>
      <c r="BM90" s="198"/>
      <c r="BN90" s="198"/>
      <c r="BO90" s="198"/>
      <c r="BP90" s="198"/>
      <c r="BQ90" s="198"/>
      <c r="BR90" s="198"/>
      <c r="BS90" s="198"/>
      <c r="BT90" s="198"/>
      <c r="BU90" s="199"/>
      <c r="BV90" s="164">
        <f>'【前年度】事業所1~3'!D38+'【前年度】事業所1~3'!D109+'【前年度】事業所1~3'!D180+'【前年度】事業所4~6'!D38+'【前年度】事業所4~6'!D109+'【前年度】事業所4~6'!D180+'【前年度】事業所7~9'!D38+'【前年度】事業所7~9'!D109+'【前年度】事業所7~9'!D180+'【前年度】事業所10~12'!D38+'【前年度】事業所10~12'!D109+'【前年度】事業所10~12'!D180+'【前年度】事業所13~15'!D38+'【前年度】事業所13~15'!D109+'【前年度】事業所13~15'!D180</f>
        <v>0</v>
      </c>
      <c r="BW90" s="165"/>
      <c r="BX90" s="165"/>
      <c r="BY90" s="165"/>
      <c r="BZ90" s="166"/>
      <c r="CA90" s="277">
        <f>'【前年度】事業所1~3'!F38+'【前年度】事業所1~3'!F109+'【前年度】事業所1~3'!F180+'【前年度】事業所4~6'!F38+'【前年度】事業所4~6'!F109+'【前年度】事業所4~6'!F180+'【前年度】事業所7~9'!F38+'【前年度】事業所7~9'!F109+'【前年度】事業所7~9'!F180+'【前年度】事業所10~12'!F38+'【前年度】事業所10~12'!F109+'【前年度】事業所10~12'!F180+'【前年度】事業所13~15'!F38+'【前年度】事業所13~15'!F109+'【前年度】事業所13~15'!F180</f>
        <v>0</v>
      </c>
      <c r="CB90" s="277"/>
      <c r="CC90" s="277"/>
      <c r="CD90" s="277"/>
      <c r="CE90" s="277"/>
      <c r="CF90" s="277"/>
      <c r="CG90" s="277"/>
      <c r="CH90" s="154"/>
    </row>
    <row r="91" spans="1:86" s="103" customFormat="1" ht="20.25" customHeight="1">
      <c r="A91" s="358"/>
      <c r="B91" s="198" t="s">
        <v>41</v>
      </c>
      <c r="C91" s="198"/>
      <c r="D91" s="198"/>
      <c r="E91" s="198"/>
      <c r="F91" s="198"/>
      <c r="G91" s="198"/>
      <c r="H91" s="198"/>
      <c r="I91" s="198"/>
      <c r="J91" s="198"/>
      <c r="K91" s="198"/>
      <c r="L91" s="199"/>
      <c r="M91" s="164">
        <f t="shared" si="3"/>
        <v>0</v>
      </c>
      <c r="N91" s="165"/>
      <c r="O91" s="165"/>
      <c r="P91" s="165"/>
      <c r="Q91" s="166"/>
      <c r="R91" s="197" t="s">
        <v>77</v>
      </c>
      <c r="S91" s="198"/>
      <c r="T91" s="198"/>
      <c r="U91" s="281">
        <v>21.1</v>
      </c>
      <c r="V91" s="281"/>
      <c r="W91" s="281"/>
      <c r="X91" s="198" t="s">
        <v>78</v>
      </c>
      <c r="Y91" s="198"/>
      <c r="Z91" s="198"/>
      <c r="AA91" s="198"/>
      <c r="AB91" s="277">
        <f t="shared" si="2"/>
        <v>0</v>
      </c>
      <c r="AC91" s="277"/>
      <c r="AD91" s="277"/>
      <c r="AE91" s="277"/>
      <c r="AF91" s="277"/>
      <c r="AG91" s="277"/>
      <c r="AH91" s="277"/>
      <c r="AK91" s="358"/>
      <c r="AL91" s="198" t="s">
        <v>41</v>
      </c>
      <c r="AM91" s="198"/>
      <c r="AN91" s="198"/>
      <c r="AO91" s="198"/>
      <c r="AP91" s="198"/>
      <c r="AQ91" s="198"/>
      <c r="AR91" s="198"/>
      <c r="AS91" s="198"/>
      <c r="AT91" s="198"/>
      <c r="AU91" s="198"/>
      <c r="AV91" s="199"/>
      <c r="AW91" s="164">
        <f>'【基準年度】事業所1~3'!D39+'【基準年度】事業所1~3'!D110+'【基準年度】事業所1~3'!D181+'【基準年度】事業所4~6'!D39+'【基準年度】事業所4~6'!D110+'【基準年度】事業所4~6'!D181+'【基準年度】事業所7~9'!D39+'【基準年度】事業所7~9'!D110+'【基準年度】事業所7~9'!D181+'【基準年度】事業所10~12'!D39+'【基準年度】事業所10~12'!D110+'【基準年度】事業所10~12'!D181+'【基準年度】事業所13~15'!D39+'【基準年度】事業所13~15'!D110+'【基準年度】事業所13~15'!D181</f>
        <v>0</v>
      </c>
      <c r="AX91" s="165"/>
      <c r="AY91" s="165"/>
      <c r="AZ91" s="165"/>
      <c r="BA91" s="166"/>
      <c r="BB91" s="277">
        <f>'【基準年度】事業所1~3'!F39+'【基準年度】事業所1~3'!F110+'【基準年度】事業所1~3'!F181+'【基準年度】事業所4~6'!F39+'【基準年度】事業所4~6'!F110+'【基準年度】事業所4~6'!F181+'【基準年度】事業所7~9'!F39+'【基準年度】事業所7~9'!F110+'【基準年度】事業所7~9'!F181+'【基準年度】事業所10~12'!F39+'【基準年度】事業所10~12'!F110+'【基準年度】事業所10~12'!F181+'【基準年度】事業所13~15'!F39+'【基準年度】事業所13~15'!F110+'【基準年度】事業所13~15'!F181</f>
        <v>0</v>
      </c>
      <c r="BC91" s="277"/>
      <c r="BD91" s="277"/>
      <c r="BE91" s="277"/>
      <c r="BF91" s="277"/>
      <c r="BG91" s="277"/>
      <c r="BH91" s="277"/>
      <c r="BJ91" s="358"/>
      <c r="BK91" s="198" t="s">
        <v>41</v>
      </c>
      <c r="BL91" s="198"/>
      <c r="BM91" s="198"/>
      <c r="BN91" s="198"/>
      <c r="BO91" s="198"/>
      <c r="BP91" s="198"/>
      <c r="BQ91" s="198"/>
      <c r="BR91" s="198"/>
      <c r="BS91" s="198"/>
      <c r="BT91" s="198"/>
      <c r="BU91" s="199"/>
      <c r="BV91" s="164">
        <f>'【前年度】事業所1~3'!D39+'【前年度】事業所1~3'!D110+'【前年度】事業所1~3'!D181+'【前年度】事業所4~6'!D39+'【前年度】事業所4~6'!D110+'【前年度】事業所4~6'!D181+'【前年度】事業所7~9'!D39+'【前年度】事業所7~9'!D110+'【前年度】事業所7~9'!D181+'【前年度】事業所10~12'!D39+'【前年度】事業所10~12'!D110+'【前年度】事業所10~12'!D181+'【前年度】事業所13~15'!D39+'【前年度】事業所13~15'!D110+'【前年度】事業所13~15'!D181</f>
        <v>0</v>
      </c>
      <c r="BW91" s="165"/>
      <c r="BX91" s="165"/>
      <c r="BY91" s="165"/>
      <c r="BZ91" s="166"/>
      <c r="CA91" s="277">
        <f>'【前年度】事業所1~3'!F39+'【前年度】事業所1~3'!F110+'【前年度】事業所1~3'!F181+'【前年度】事業所4~6'!F39+'【前年度】事業所4~6'!F110+'【前年度】事業所4~6'!F181+'【前年度】事業所7~9'!F39+'【前年度】事業所7~9'!F110+'【前年度】事業所7~9'!F181+'【前年度】事業所10~12'!F39+'【前年度】事業所10~12'!F110+'【前年度】事業所10~12'!F181+'【前年度】事業所13~15'!F39+'【前年度】事業所13~15'!F110+'【前年度】事業所13~15'!F181</f>
        <v>0</v>
      </c>
      <c r="CB91" s="277"/>
      <c r="CC91" s="277"/>
      <c r="CD91" s="277"/>
      <c r="CE91" s="277"/>
      <c r="CF91" s="277"/>
      <c r="CG91" s="277"/>
      <c r="CH91" s="154"/>
    </row>
    <row r="92" spans="1:86" s="103" customFormat="1" ht="20.25" customHeight="1">
      <c r="A92" s="358"/>
      <c r="B92" s="198" t="s">
        <v>42</v>
      </c>
      <c r="C92" s="198"/>
      <c r="D92" s="198"/>
      <c r="E92" s="198"/>
      <c r="F92" s="198"/>
      <c r="G92" s="198"/>
      <c r="H92" s="198"/>
      <c r="I92" s="198"/>
      <c r="J92" s="198"/>
      <c r="K92" s="198"/>
      <c r="L92" s="199"/>
      <c r="M92" s="164">
        <f t="shared" si="3"/>
        <v>0</v>
      </c>
      <c r="N92" s="165"/>
      <c r="O92" s="165"/>
      <c r="P92" s="165"/>
      <c r="Q92" s="166"/>
      <c r="R92" s="197" t="s">
        <v>77</v>
      </c>
      <c r="S92" s="198"/>
      <c r="T92" s="198"/>
      <c r="U92" s="290">
        <v>3.41</v>
      </c>
      <c r="V92" s="290"/>
      <c r="W92" s="290"/>
      <c r="X92" s="198" t="s">
        <v>78</v>
      </c>
      <c r="Y92" s="198"/>
      <c r="Z92" s="198"/>
      <c r="AA92" s="198"/>
      <c r="AB92" s="277">
        <f t="shared" si="2"/>
        <v>0</v>
      </c>
      <c r="AC92" s="277"/>
      <c r="AD92" s="277"/>
      <c r="AE92" s="277"/>
      <c r="AF92" s="277"/>
      <c r="AG92" s="277"/>
      <c r="AH92" s="277"/>
      <c r="AK92" s="358"/>
      <c r="AL92" s="198" t="s">
        <v>42</v>
      </c>
      <c r="AM92" s="198"/>
      <c r="AN92" s="198"/>
      <c r="AO92" s="198"/>
      <c r="AP92" s="198"/>
      <c r="AQ92" s="198"/>
      <c r="AR92" s="198"/>
      <c r="AS92" s="198"/>
      <c r="AT92" s="198"/>
      <c r="AU92" s="198"/>
      <c r="AV92" s="199"/>
      <c r="AW92" s="164">
        <f>'【基準年度】事業所1~3'!D40+'【基準年度】事業所1~3'!D111+'【基準年度】事業所1~3'!D182+'【基準年度】事業所4~6'!D40+'【基準年度】事業所4~6'!D111+'【基準年度】事業所4~6'!D182+'【基準年度】事業所7~9'!D40+'【基準年度】事業所7~9'!D111+'【基準年度】事業所7~9'!D182+'【基準年度】事業所10~12'!D40+'【基準年度】事業所10~12'!D111+'【基準年度】事業所10~12'!D182+'【基準年度】事業所13~15'!D40+'【基準年度】事業所13~15'!D111+'【基準年度】事業所13~15'!D182</f>
        <v>0</v>
      </c>
      <c r="AX92" s="165"/>
      <c r="AY92" s="165"/>
      <c r="AZ92" s="165"/>
      <c r="BA92" s="166"/>
      <c r="BB92" s="277">
        <f>'【基準年度】事業所1~3'!F40+'【基準年度】事業所1~3'!F111+'【基準年度】事業所1~3'!F182+'【基準年度】事業所4~6'!F40+'【基準年度】事業所4~6'!F111+'【基準年度】事業所4~6'!F182+'【基準年度】事業所7~9'!F40+'【基準年度】事業所7~9'!F111+'【基準年度】事業所7~9'!F182+'【基準年度】事業所10~12'!F40+'【基準年度】事業所10~12'!F111+'【基準年度】事業所10~12'!F182+'【基準年度】事業所13~15'!F40+'【基準年度】事業所13~15'!F111+'【基準年度】事業所13~15'!F182</f>
        <v>0</v>
      </c>
      <c r="BC92" s="277"/>
      <c r="BD92" s="277"/>
      <c r="BE92" s="277"/>
      <c r="BF92" s="277"/>
      <c r="BG92" s="277"/>
      <c r="BH92" s="277"/>
      <c r="BJ92" s="358"/>
      <c r="BK92" s="198" t="s">
        <v>42</v>
      </c>
      <c r="BL92" s="198"/>
      <c r="BM92" s="198"/>
      <c r="BN92" s="198"/>
      <c r="BO92" s="198"/>
      <c r="BP92" s="198"/>
      <c r="BQ92" s="198"/>
      <c r="BR92" s="198"/>
      <c r="BS92" s="198"/>
      <c r="BT92" s="198"/>
      <c r="BU92" s="199"/>
      <c r="BV92" s="164">
        <f>'【前年度】事業所1~3'!D40+'【前年度】事業所1~3'!D111+'【前年度】事業所1~3'!D182+'【前年度】事業所4~6'!D40+'【前年度】事業所4~6'!D111+'【前年度】事業所4~6'!D182+'【前年度】事業所7~9'!D40+'【前年度】事業所7~9'!D111+'【前年度】事業所7~9'!D182+'【前年度】事業所10~12'!D40+'【前年度】事業所10~12'!D111+'【前年度】事業所10~12'!D182+'【前年度】事業所13~15'!D40+'【前年度】事業所13~15'!D111+'【前年度】事業所13~15'!D182</f>
        <v>0</v>
      </c>
      <c r="BW92" s="165"/>
      <c r="BX92" s="165"/>
      <c r="BY92" s="165"/>
      <c r="BZ92" s="166"/>
      <c r="CA92" s="277">
        <f>'【前年度】事業所1~3'!F40+'【前年度】事業所1~3'!F111+'【前年度】事業所1~3'!F182+'【前年度】事業所4~6'!F40+'【前年度】事業所4~6'!F111+'【前年度】事業所4~6'!F182+'【前年度】事業所7~9'!F40+'【前年度】事業所7~9'!F111+'【前年度】事業所7~9'!F182+'【前年度】事業所10~12'!F40+'【前年度】事業所10~12'!F111+'【前年度】事業所10~12'!F182+'【前年度】事業所13~15'!F40+'【前年度】事業所13~15'!F111+'【前年度】事業所13~15'!F182</f>
        <v>0</v>
      </c>
      <c r="CB92" s="277"/>
      <c r="CC92" s="277"/>
      <c r="CD92" s="277"/>
      <c r="CE92" s="277"/>
      <c r="CF92" s="277"/>
      <c r="CG92" s="277"/>
      <c r="CH92" s="154"/>
    </row>
    <row r="93" spans="1:86" s="103" customFormat="1" ht="20.25" customHeight="1">
      <c r="A93" s="358"/>
      <c r="B93" s="198" t="s">
        <v>43</v>
      </c>
      <c r="C93" s="198"/>
      <c r="D93" s="198"/>
      <c r="E93" s="198"/>
      <c r="F93" s="198"/>
      <c r="G93" s="198"/>
      <c r="H93" s="198"/>
      <c r="I93" s="198"/>
      <c r="J93" s="198"/>
      <c r="K93" s="198"/>
      <c r="L93" s="199"/>
      <c r="M93" s="164">
        <f t="shared" si="3"/>
        <v>0</v>
      </c>
      <c r="N93" s="165"/>
      <c r="O93" s="165"/>
      <c r="P93" s="165"/>
      <c r="Q93" s="166"/>
      <c r="R93" s="197" t="s">
        <v>77</v>
      </c>
      <c r="S93" s="198"/>
      <c r="T93" s="198"/>
      <c r="U93" s="290">
        <v>8.41</v>
      </c>
      <c r="V93" s="290"/>
      <c r="W93" s="290"/>
      <c r="X93" s="198" t="s">
        <v>78</v>
      </c>
      <c r="Y93" s="198"/>
      <c r="Z93" s="198"/>
      <c r="AA93" s="198"/>
      <c r="AB93" s="277">
        <f t="shared" si="2"/>
        <v>0</v>
      </c>
      <c r="AC93" s="277"/>
      <c r="AD93" s="277"/>
      <c r="AE93" s="277"/>
      <c r="AF93" s="277"/>
      <c r="AG93" s="277"/>
      <c r="AH93" s="277"/>
      <c r="AK93" s="358"/>
      <c r="AL93" s="198" t="s">
        <v>43</v>
      </c>
      <c r="AM93" s="198"/>
      <c r="AN93" s="198"/>
      <c r="AO93" s="198"/>
      <c r="AP93" s="198"/>
      <c r="AQ93" s="198"/>
      <c r="AR93" s="198"/>
      <c r="AS93" s="198"/>
      <c r="AT93" s="198"/>
      <c r="AU93" s="198"/>
      <c r="AV93" s="199"/>
      <c r="AW93" s="164">
        <f>'【基準年度】事業所1~3'!D41+'【基準年度】事業所1~3'!D112+'【基準年度】事業所1~3'!D183+'【基準年度】事業所4~6'!D41+'【基準年度】事業所4~6'!D112+'【基準年度】事業所4~6'!D183+'【基準年度】事業所7~9'!D41+'【基準年度】事業所7~9'!D112+'【基準年度】事業所7~9'!D183+'【基準年度】事業所10~12'!D41+'【基準年度】事業所10~12'!D112+'【基準年度】事業所10~12'!D183+'【基準年度】事業所13~15'!D41+'【基準年度】事業所13~15'!D112+'【基準年度】事業所13~15'!D183</f>
        <v>0</v>
      </c>
      <c r="AX93" s="165"/>
      <c r="AY93" s="165"/>
      <c r="AZ93" s="165"/>
      <c r="BA93" s="166"/>
      <c r="BB93" s="277">
        <f>'【基準年度】事業所1~3'!F41+'【基準年度】事業所1~3'!F112+'【基準年度】事業所1~3'!F183+'【基準年度】事業所4~6'!F41+'【基準年度】事業所4~6'!F112+'【基準年度】事業所4~6'!F183+'【基準年度】事業所7~9'!F41+'【基準年度】事業所7~9'!F112+'【基準年度】事業所7~9'!F183+'【基準年度】事業所10~12'!F41+'【基準年度】事業所10~12'!F112+'【基準年度】事業所10~12'!F183+'【基準年度】事業所13~15'!F41+'【基準年度】事業所13~15'!F112+'【基準年度】事業所13~15'!F183</f>
        <v>0</v>
      </c>
      <c r="BC93" s="277"/>
      <c r="BD93" s="277"/>
      <c r="BE93" s="277"/>
      <c r="BF93" s="277"/>
      <c r="BG93" s="277"/>
      <c r="BH93" s="277"/>
      <c r="BJ93" s="358"/>
      <c r="BK93" s="198" t="s">
        <v>43</v>
      </c>
      <c r="BL93" s="198"/>
      <c r="BM93" s="198"/>
      <c r="BN93" s="198"/>
      <c r="BO93" s="198"/>
      <c r="BP93" s="198"/>
      <c r="BQ93" s="198"/>
      <c r="BR93" s="198"/>
      <c r="BS93" s="198"/>
      <c r="BT93" s="198"/>
      <c r="BU93" s="199"/>
      <c r="BV93" s="164">
        <f>'【前年度】事業所1~3'!D41+'【前年度】事業所1~3'!D112+'【前年度】事業所1~3'!D183+'【前年度】事業所4~6'!D41+'【前年度】事業所4~6'!D112+'【前年度】事業所4~6'!D183+'【前年度】事業所7~9'!D41+'【前年度】事業所7~9'!D112+'【前年度】事業所7~9'!D183+'【前年度】事業所10~12'!D41+'【前年度】事業所10~12'!D112+'【前年度】事業所10~12'!D183+'【前年度】事業所13~15'!D41+'【前年度】事業所13~15'!D112+'【前年度】事業所13~15'!D183</f>
        <v>0</v>
      </c>
      <c r="BW93" s="165"/>
      <c r="BX93" s="165"/>
      <c r="BY93" s="165"/>
      <c r="BZ93" s="166"/>
      <c r="CA93" s="277">
        <f>'【前年度】事業所1~3'!F41+'【前年度】事業所1~3'!F112+'【前年度】事業所1~3'!F183+'【前年度】事業所4~6'!F41+'【前年度】事業所4~6'!F112+'【前年度】事業所4~6'!F183+'【前年度】事業所7~9'!F41+'【前年度】事業所7~9'!F112+'【前年度】事業所7~9'!F183+'【前年度】事業所10~12'!F41+'【前年度】事業所10~12'!F112+'【前年度】事業所10~12'!F183+'【前年度】事業所13~15'!F41+'【前年度】事業所13~15'!F112+'【前年度】事業所13~15'!F183</f>
        <v>0</v>
      </c>
      <c r="CB93" s="277"/>
      <c r="CC93" s="277"/>
      <c r="CD93" s="277"/>
      <c r="CE93" s="277"/>
      <c r="CF93" s="277"/>
      <c r="CG93" s="277"/>
      <c r="CH93" s="154"/>
    </row>
    <row r="94" spans="1:86" s="103" customFormat="1" ht="20.25" customHeight="1">
      <c r="A94" s="358"/>
      <c r="B94" s="340" t="s">
        <v>44</v>
      </c>
      <c r="C94" s="341"/>
      <c r="D94" s="342"/>
      <c r="E94" s="198" t="s">
        <v>150</v>
      </c>
      <c r="F94" s="198"/>
      <c r="G94" s="198"/>
      <c r="H94" s="198"/>
      <c r="I94" s="198"/>
      <c r="J94" s="198"/>
      <c r="K94" s="198"/>
      <c r="L94" s="199"/>
      <c r="M94" s="164">
        <f t="shared" si="3"/>
        <v>0</v>
      </c>
      <c r="N94" s="165"/>
      <c r="O94" s="165"/>
      <c r="P94" s="165"/>
      <c r="Q94" s="166"/>
      <c r="R94" s="197" t="s">
        <v>77</v>
      </c>
      <c r="S94" s="198"/>
      <c r="T94" s="198"/>
      <c r="U94" s="282">
        <v>46</v>
      </c>
      <c r="V94" s="283"/>
      <c r="W94" s="284"/>
      <c r="X94" s="198" t="s">
        <v>78</v>
      </c>
      <c r="Y94" s="198"/>
      <c r="Z94" s="198"/>
      <c r="AA94" s="198"/>
      <c r="AB94" s="277">
        <f t="shared" si="2"/>
        <v>0</v>
      </c>
      <c r="AC94" s="277"/>
      <c r="AD94" s="277"/>
      <c r="AE94" s="277"/>
      <c r="AF94" s="277"/>
      <c r="AG94" s="277"/>
      <c r="AH94" s="277"/>
      <c r="AK94" s="358"/>
      <c r="AL94" s="340" t="s">
        <v>44</v>
      </c>
      <c r="AM94" s="341"/>
      <c r="AN94" s="342"/>
      <c r="AO94" s="198" t="s">
        <v>150</v>
      </c>
      <c r="AP94" s="198"/>
      <c r="AQ94" s="198"/>
      <c r="AR94" s="198"/>
      <c r="AS94" s="198"/>
      <c r="AT94" s="198"/>
      <c r="AU94" s="198"/>
      <c r="AV94" s="199"/>
      <c r="AW94" s="164">
        <f>'【基準年度】事業所1~3'!D42+'【基準年度】事業所1~3'!D113+'【基準年度】事業所1~3'!D184+'【基準年度】事業所4~6'!D42+'【基準年度】事業所4~6'!D113+'【基準年度】事業所4~6'!D184+'【基準年度】事業所7~9'!D42+'【基準年度】事業所7~9'!D113+'【基準年度】事業所7~9'!D184+'【基準年度】事業所10~12'!D42+'【基準年度】事業所10~12'!D113+'【基準年度】事業所10~12'!D184+'【基準年度】事業所13~15'!D42+'【基準年度】事業所13~15'!D113+'【基準年度】事業所13~15'!D184</f>
        <v>0</v>
      </c>
      <c r="AX94" s="165"/>
      <c r="AY94" s="165"/>
      <c r="AZ94" s="165"/>
      <c r="BA94" s="166"/>
      <c r="BB94" s="277">
        <f>'【基準年度】事業所1~3'!F42+'【基準年度】事業所1~3'!F113+'【基準年度】事業所1~3'!F184+'【基準年度】事業所4~6'!F42+'【基準年度】事業所4~6'!F113+'【基準年度】事業所4~6'!F184+'【基準年度】事業所7~9'!F42+'【基準年度】事業所7~9'!F113+'【基準年度】事業所7~9'!F184+'【基準年度】事業所10~12'!F42+'【基準年度】事業所10~12'!F113+'【基準年度】事業所10~12'!F184+'【基準年度】事業所13~15'!F42+'【基準年度】事業所13~15'!F113+'【基準年度】事業所13~15'!F184</f>
        <v>0</v>
      </c>
      <c r="BC94" s="277"/>
      <c r="BD94" s="277"/>
      <c r="BE94" s="277"/>
      <c r="BF94" s="277"/>
      <c r="BG94" s="277"/>
      <c r="BH94" s="277"/>
      <c r="BJ94" s="358"/>
      <c r="BK94" s="340" t="s">
        <v>44</v>
      </c>
      <c r="BL94" s="341"/>
      <c r="BM94" s="342"/>
      <c r="BN94" s="198" t="s">
        <v>150</v>
      </c>
      <c r="BO94" s="198"/>
      <c r="BP94" s="198"/>
      <c r="BQ94" s="198"/>
      <c r="BR94" s="198"/>
      <c r="BS94" s="198"/>
      <c r="BT94" s="198"/>
      <c r="BU94" s="199"/>
      <c r="BV94" s="164">
        <f>'【前年度】事業所1~3'!D42+'【前年度】事業所1~3'!D113+'【前年度】事業所1~3'!D184+'【前年度】事業所4~6'!D42+'【前年度】事業所4~6'!D113+'【前年度】事業所4~6'!D184+'【前年度】事業所7~9'!D42+'【前年度】事業所7~9'!D113+'【前年度】事業所7~9'!D184+'【前年度】事業所10~12'!D42+'【前年度】事業所10~12'!D113+'【前年度】事業所10~12'!D184+'【前年度】事業所13~15'!D42+'【前年度】事業所13~15'!D113+'【前年度】事業所13~15'!D184</f>
        <v>0</v>
      </c>
      <c r="BW94" s="165"/>
      <c r="BX94" s="165"/>
      <c r="BY94" s="165"/>
      <c r="BZ94" s="166"/>
      <c r="CA94" s="277">
        <f>'【前年度】事業所1~3'!F42+'【前年度】事業所1~3'!F113+'【前年度】事業所1~3'!F184+'【前年度】事業所4~6'!F42+'【前年度】事業所4~6'!F113+'【前年度】事業所4~6'!F184+'【前年度】事業所7~9'!F42+'【前年度】事業所7~9'!F113+'【前年度】事業所7~9'!F184+'【前年度】事業所10~12'!F42+'【前年度】事業所10~12'!F113+'【前年度】事業所10~12'!F184+'【前年度】事業所13~15'!F42+'【前年度】事業所13~15'!F113+'【前年度】事業所13~15'!F184</f>
        <v>0</v>
      </c>
      <c r="CB94" s="277"/>
      <c r="CC94" s="277"/>
      <c r="CD94" s="277"/>
      <c r="CE94" s="277"/>
      <c r="CF94" s="277"/>
      <c r="CG94" s="277"/>
      <c r="CH94" s="154"/>
    </row>
    <row r="95" spans="1:86" s="103" customFormat="1" ht="20.25" customHeight="1">
      <c r="A95" s="358"/>
      <c r="B95" s="343"/>
      <c r="C95" s="344"/>
      <c r="D95" s="345"/>
      <c r="E95" s="132" t="s">
        <v>151</v>
      </c>
      <c r="F95" s="346" t="s">
        <v>436</v>
      </c>
      <c r="G95" s="346"/>
      <c r="H95" s="346"/>
      <c r="I95" s="346"/>
      <c r="J95" s="346"/>
      <c r="K95" s="346"/>
      <c r="L95" s="133" t="s">
        <v>152</v>
      </c>
      <c r="M95" s="211"/>
      <c r="N95" s="212"/>
      <c r="O95" s="212"/>
      <c r="P95" s="212"/>
      <c r="Q95" s="213"/>
      <c r="R95" s="210"/>
      <c r="S95" s="210"/>
      <c r="T95" s="210"/>
      <c r="U95" s="209"/>
      <c r="V95" s="210"/>
      <c r="W95" s="210"/>
      <c r="X95" s="207"/>
      <c r="Y95" s="208"/>
      <c r="Z95" s="208"/>
      <c r="AA95" s="209"/>
      <c r="AB95" s="277">
        <f t="shared" si="2"/>
        <v>0</v>
      </c>
      <c r="AC95" s="277"/>
      <c r="AD95" s="277"/>
      <c r="AE95" s="277"/>
      <c r="AF95" s="277"/>
      <c r="AG95" s="277"/>
      <c r="AH95" s="277"/>
      <c r="AK95" s="358"/>
      <c r="AL95" s="343"/>
      <c r="AM95" s="344"/>
      <c r="AN95" s="345"/>
      <c r="AO95" s="132" t="s">
        <v>66</v>
      </c>
      <c r="AP95" s="346" t="s">
        <v>436</v>
      </c>
      <c r="AQ95" s="346"/>
      <c r="AR95" s="346"/>
      <c r="AS95" s="346"/>
      <c r="AT95" s="346"/>
      <c r="AU95" s="346"/>
      <c r="AV95" s="133" t="s">
        <v>67</v>
      </c>
      <c r="AW95" s="211"/>
      <c r="AX95" s="212"/>
      <c r="AY95" s="212"/>
      <c r="AZ95" s="212"/>
      <c r="BA95" s="213"/>
      <c r="BB95" s="277">
        <f>'【基準年度】事業所1~3'!F43+'【基準年度】事業所1~3'!F44+'【基準年度】事業所1~3'!F114+'【基準年度】事業所1~3'!F115+'【基準年度】事業所1~3'!F185+'【基準年度】事業所1~3'!F186+'【基準年度】事業所4~6'!F43+'【基準年度】事業所4~6'!F44+'【基準年度】事業所4~6'!F114+'【基準年度】事業所4~6'!F115+'【基準年度】事業所4~6'!F185+'【基準年度】事業所4~6'!F186+'【基準年度】事業所7~9'!F43+'【基準年度】事業所7~9'!F44+'【基準年度】事業所7~9'!F114+'【基準年度】事業所7~9'!F115+'【基準年度】事業所7~9'!F185+'【基準年度】事業所7~9'!F186+'【基準年度】事業所10~12'!F43+'【基準年度】事業所10~12'!F44+'【基準年度】事業所10~12'!F114+'【基準年度】事業所10~12'!F115+'【基準年度】事業所10~12'!F185+'【基準年度】事業所10~12'!F186+'【基準年度】事業所13~15'!F43+'【基準年度】事業所13~15'!F44+'【基準年度】事業所13~15'!F114+'【基準年度】事業所13~15'!F115+'【基準年度】事業所13~15'!F185+'【基準年度】事業所13~15'!F186</f>
        <v>0</v>
      </c>
      <c r="BC95" s="277"/>
      <c r="BD95" s="277"/>
      <c r="BE95" s="277"/>
      <c r="BF95" s="277"/>
      <c r="BG95" s="277"/>
      <c r="BH95" s="277"/>
      <c r="BJ95" s="358"/>
      <c r="BK95" s="343"/>
      <c r="BL95" s="344"/>
      <c r="BM95" s="345"/>
      <c r="BN95" s="132" t="s">
        <v>66</v>
      </c>
      <c r="BO95" s="346" t="s">
        <v>436</v>
      </c>
      <c r="BP95" s="346"/>
      <c r="BQ95" s="346"/>
      <c r="BR95" s="346"/>
      <c r="BS95" s="346"/>
      <c r="BT95" s="346"/>
      <c r="BU95" s="133" t="s">
        <v>67</v>
      </c>
      <c r="BV95" s="211"/>
      <c r="BW95" s="212"/>
      <c r="BX95" s="212"/>
      <c r="BY95" s="212"/>
      <c r="BZ95" s="213"/>
      <c r="CA95" s="277">
        <f>'【前年度】事業所1~3'!F43+'【前年度】事業所1~3'!F44+'【前年度】事業所1~3'!F114+'【前年度】事業所1~3'!F115+'【前年度】事業所1~3'!F185+'【前年度】事業所1~3'!F186+'【前年度】事業所4~6'!F43+'【前年度】事業所4~6'!F44+'【前年度】事業所4~6'!F114+'【前年度】事業所4~6'!F115+'【前年度】事業所4~6'!F185+'【前年度】事業所4~6'!F186+'【前年度】事業所7~9'!F43+'【前年度】事業所7~9'!F44+'【前年度】事業所7~9'!F114+'【前年度】事業所7~9'!F115+'【前年度】事業所7~9'!F185+'【前年度】事業所7~9'!F186+'【前年度】事業所10~12'!F43+'【前年度】事業所10~12'!F44+'【前年度】事業所10~12'!F114+'【前年度】事業所10~12'!F115+'【前年度】事業所10~12'!F185+'【前年度】事業所10~12'!F186+'【前年度】事業所13~15'!F43+'【前年度】事業所13~15'!F44+'【前年度】事業所13~15'!F114+'【前年度】事業所13~15'!F115+'【前年度】事業所13~15'!F185+'【前年度】事業所13~15'!F186</f>
        <v>0</v>
      </c>
      <c r="CB95" s="277"/>
      <c r="CC95" s="277"/>
      <c r="CD95" s="277"/>
      <c r="CE95" s="277"/>
      <c r="CF95" s="277"/>
      <c r="CG95" s="277"/>
      <c r="CH95" s="154"/>
    </row>
    <row r="96" spans="1:86" s="103" customFormat="1" ht="20.25" customHeight="1">
      <c r="A96" s="358"/>
      <c r="B96" s="198" t="s">
        <v>45</v>
      </c>
      <c r="C96" s="198"/>
      <c r="D96" s="198"/>
      <c r="E96" s="198"/>
      <c r="F96" s="198"/>
      <c r="G96" s="198"/>
      <c r="H96" s="198"/>
      <c r="I96" s="198"/>
      <c r="J96" s="198"/>
      <c r="K96" s="198"/>
      <c r="L96" s="198"/>
      <c r="M96" s="164">
        <f>IF($Q$48="",AW96,BV96)</f>
        <v>0</v>
      </c>
      <c r="N96" s="165"/>
      <c r="O96" s="165"/>
      <c r="P96" s="165"/>
      <c r="Q96" s="166"/>
      <c r="R96" s="197" t="s">
        <v>70</v>
      </c>
      <c r="S96" s="198"/>
      <c r="T96" s="198"/>
      <c r="U96" s="290">
        <v>1.02</v>
      </c>
      <c r="V96" s="290"/>
      <c r="W96" s="290"/>
      <c r="X96" s="198" t="s">
        <v>153</v>
      </c>
      <c r="Y96" s="198"/>
      <c r="Z96" s="198"/>
      <c r="AA96" s="198"/>
      <c r="AB96" s="277">
        <f t="shared" si="2"/>
        <v>0</v>
      </c>
      <c r="AC96" s="277"/>
      <c r="AD96" s="277"/>
      <c r="AE96" s="277"/>
      <c r="AF96" s="277"/>
      <c r="AG96" s="277"/>
      <c r="AH96" s="277"/>
      <c r="AK96" s="358"/>
      <c r="AL96" s="198" t="s">
        <v>45</v>
      </c>
      <c r="AM96" s="198"/>
      <c r="AN96" s="198"/>
      <c r="AO96" s="198"/>
      <c r="AP96" s="198"/>
      <c r="AQ96" s="198"/>
      <c r="AR96" s="198"/>
      <c r="AS96" s="198"/>
      <c r="AT96" s="198"/>
      <c r="AU96" s="198"/>
      <c r="AV96" s="198"/>
      <c r="AW96" s="164">
        <f>'【基準年度】事業所1~3'!D45+'【基準年度】事業所1~3'!D116+'【基準年度】事業所1~3'!D187+'【基準年度】事業所4~6'!D45+'【基準年度】事業所4~6'!D116+'【基準年度】事業所4~6'!D187+'【基準年度】事業所7~9'!D45+'【基準年度】事業所7~9'!D116+'【基準年度】事業所7~9'!D187+'【基準年度】事業所10~12'!D45+'【基準年度】事業所10~12'!D116+'【基準年度】事業所10~12'!D187+'【基準年度】事業所13~15'!D45+'【基準年度】事業所13~15'!D116+'【基準年度】事業所13~15'!D187</f>
        <v>0</v>
      </c>
      <c r="AX96" s="165"/>
      <c r="AY96" s="165"/>
      <c r="AZ96" s="165"/>
      <c r="BA96" s="166"/>
      <c r="BB96" s="277">
        <f>'【基準年度】事業所1~3'!F45+'【基準年度】事業所1~3'!F116+'【基準年度】事業所1~3'!F187+'【基準年度】事業所4~6'!F45+'【基準年度】事業所4~6'!F116+'【基準年度】事業所4~6'!F187+'【基準年度】事業所7~9'!F45+'【基準年度】事業所7~9'!F116+'【基準年度】事業所7~9'!F187+'【基準年度】事業所10~12'!F45+'【基準年度】事業所10~12'!F116+'【基準年度】事業所10~12'!F187+'【基準年度】事業所13~15'!F45+'【基準年度】事業所13~15'!F116+'【基準年度】事業所13~15'!F187</f>
        <v>0</v>
      </c>
      <c r="BC96" s="277"/>
      <c r="BD96" s="277"/>
      <c r="BE96" s="277"/>
      <c r="BF96" s="277"/>
      <c r="BG96" s="277"/>
      <c r="BH96" s="277"/>
      <c r="BJ96" s="358"/>
      <c r="BK96" s="198" t="s">
        <v>45</v>
      </c>
      <c r="BL96" s="198"/>
      <c r="BM96" s="198"/>
      <c r="BN96" s="198"/>
      <c r="BO96" s="198"/>
      <c r="BP96" s="198"/>
      <c r="BQ96" s="198"/>
      <c r="BR96" s="198"/>
      <c r="BS96" s="198"/>
      <c r="BT96" s="198"/>
      <c r="BU96" s="198"/>
      <c r="BV96" s="164">
        <f>'【前年度】事業所1~3'!D45+'【前年度】事業所1~3'!D116+'【前年度】事業所1~3'!D187+'【前年度】事業所4~6'!D45+'【前年度】事業所4~6'!D116+'【前年度】事業所4~6'!D187+'【前年度】事業所7~9'!D45+'【前年度】事業所7~9'!D116+'【前年度】事業所7~9'!D187+'【前年度】事業所10~12'!D45+'【前年度】事業所10~12'!D116+'【前年度】事業所10~12'!D187+'【前年度】事業所13~15'!D45+'【前年度】事業所13~15'!D116+'【前年度】事業所13~15'!D187</f>
        <v>0</v>
      </c>
      <c r="BW96" s="165"/>
      <c r="BX96" s="165"/>
      <c r="BY96" s="165"/>
      <c r="BZ96" s="166"/>
      <c r="CA96" s="277">
        <f>'【前年度】事業所1~3'!F45+'【前年度】事業所1~3'!F116+'【前年度】事業所1~3'!F187+'【前年度】事業所4~6'!F45+'【前年度】事業所4~6'!F116+'【前年度】事業所4~6'!F187+'【前年度】事業所7~9'!F45+'【前年度】事業所7~9'!F116+'【前年度】事業所7~9'!F187+'【前年度】事業所10~12'!F45+'【前年度】事業所10~12'!F116+'【前年度】事業所10~12'!F187+'【前年度】事業所13~15'!F45+'【前年度】事業所13~15'!F116+'【前年度】事業所13~15'!F187</f>
        <v>0</v>
      </c>
      <c r="CB96" s="277"/>
      <c r="CC96" s="277"/>
      <c r="CD96" s="277"/>
      <c r="CE96" s="277"/>
      <c r="CF96" s="277"/>
      <c r="CG96" s="277"/>
      <c r="CH96" s="154"/>
    </row>
    <row r="97" spans="1:86" s="103" customFormat="1" ht="20.25" customHeight="1">
      <c r="A97" s="358"/>
      <c r="B97" s="198" t="s">
        <v>46</v>
      </c>
      <c r="C97" s="198"/>
      <c r="D97" s="198"/>
      <c r="E97" s="198"/>
      <c r="F97" s="198"/>
      <c r="G97" s="198"/>
      <c r="H97" s="198"/>
      <c r="I97" s="198"/>
      <c r="J97" s="198"/>
      <c r="K97" s="198"/>
      <c r="L97" s="198"/>
      <c r="M97" s="164">
        <f t="shared" ref="M97:M102" si="4">IF($Q$48="",AW97,BV97)</f>
        <v>0</v>
      </c>
      <c r="N97" s="165"/>
      <c r="O97" s="165"/>
      <c r="P97" s="165"/>
      <c r="Q97" s="166"/>
      <c r="R97" s="197" t="s">
        <v>70</v>
      </c>
      <c r="S97" s="198"/>
      <c r="T97" s="198"/>
      <c r="U97" s="290">
        <v>1.36</v>
      </c>
      <c r="V97" s="290"/>
      <c r="W97" s="290"/>
      <c r="X97" s="198" t="s">
        <v>153</v>
      </c>
      <c r="Y97" s="198"/>
      <c r="Z97" s="198"/>
      <c r="AA97" s="198"/>
      <c r="AB97" s="277">
        <f t="shared" si="2"/>
        <v>0</v>
      </c>
      <c r="AC97" s="277"/>
      <c r="AD97" s="277"/>
      <c r="AE97" s="277"/>
      <c r="AF97" s="277"/>
      <c r="AG97" s="277"/>
      <c r="AH97" s="277"/>
      <c r="AK97" s="358"/>
      <c r="AL97" s="198" t="s">
        <v>46</v>
      </c>
      <c r="AM97" s="198"/>
      <c r="AN97" s="198"/>
      <c r="AO97" s="198"/>
      <c r="AP97" s="198"/>
      <c r="AQ97" s="198"/>
      <c r="AR97" s="198"/>
      <c r="AS97" s="198"/>
      <c r="AT97" s="198"/>
      <c r="AU97" s="198"/>
      <c r="AV97" s="198"/>
      <c r="AW97" s="164">
        <f>'【基準年度】事業所1~3'!D46+'【基準年度】事業所1~3'!D117+'【基準年度】事業所1~3'!D188+'【基準年度】事業所4~6'!D46+'【基準年度】事業所4~6'!D117+'【基準年度】事業所4~6'!D188+'【基準年度】事業所7~9'!D46+'【基準年度】事業所7~9'!D117+'【基準年度】事業所7~9'!D188+'【基準年度】事業所10~12'!D46+'【基準年度】事業所10~12'!D117+'【基準年度】事業所10~12'!D188+'【基準年度】事業所13~15'!D46+'【基準年度】事業所13~15'!D117+'【基準年度】事業所13~15'!D188</f>
        <v>0</v>
      </c>
      <c r="AX97" s="165"/>
      <c r="AY97" s="165"/>
      <c r="AZ97" s="165"/>
      <c r="BA97" s="166"/>
      <c r="BB97" s="277">
        <f>'【基準年度】事業所1~3'!F46+'【基準年度】事業所1~3'!F117+'【基準年度】事業所1~3'!F188+'【基準年度】事業所4~6'!F46+'【基準年度】事業所4~6'!F117+'【基準年度】事業所4~6'!F188+'【基準年度】事業所7~9'!F46+'【基準年度】事業所7~9'!F117+'【基準年度】事業所7~9'!F188+'【基準年度】事業所10~12'!F46+'【基準年度】事業所10~12'!F117+'【基準年度】事業所10~12'!F188+'【基準年度】事業所13~15'!F46+'【基準年度】事業所13~15'!F117+'【基準年度】事業所13~15'!F188</f>
        <v>0</v>
      </c>
      <c r="BC97" s="277"/>
      <c r="BD97" s="277"/>
      <c r="BE97" s="277"/>
      <c r="BF97" s="277"/>
      <c r="BG97" s="277"/>
      <c r="BH97" s="277"/>
      <c r="BJ97" s="358"/>
      <c r="BK97" s="198" t="s">
        <v>46</v>
      </c>
      <c r="BL97" s="198"/>
      <c r="BM97" s="198"/>
      <c r="BN97" s="198"/>
      <c r="BO97" s="198"/>
      <c r="BP97" s="198"/>
      <c r="BQ97" s="198"/>
      <c r="BR97" s="198"/>
      <c r="BS97" s="198"/>
      <c r="BT97" s="198"/>
      <c r="BU97" s="198"/>
      <c r="BV97" s="164">
        <f>'【前年度】事業所1~3'!D46+'【前年度】事業所1~3'!D117+'【前年度】事業所1~3'!D188+'【前年度】事業所4~6'!D46+'【前年度】事業所4~6'!D117+'【前年度】事業所4~6'!D188+'【前年度】事業所7~9'!D46+'【前年度】事業所7~9'!D117+'【前年度】事業所7~9'!D188+'【前年度】事業所10~12'!D46+'【前年度】事業所10~12'!D117+'【前年度】事業所10~12'!D188+'【前年度】事業所13~15'!D46+'【前年度】事業所13~15'!D117+'【前年度】事業所13~15'!D188</f>
        <v>0</v>
      </c>
      <c r="BW97" s="165"/>
      <c r="BX97" s="165"/>
      <c r="BY97" s="165"/>
      <c r="BZ97" s="166"/>
      <c r="CA97" s="277">
        <f>'【前年度】事業所1~3'!F46+'【前年度】事業所1~3'!F117+'【前年度】事業所1~3'!F188+'【前年度】事業所4~6'!F46+'【前年度】事業所4~6'!F117+'【前年度】事業所4~6'!F188+'【前年度】事業所7~9'!F46+'【前年度】事業所7~9'!F117+'【前年度】事業所7~9'!F188+'【前年度】事業所10~12'!F46+'【前年度】事業所10~12'!F117+'【前年度】事業所10~12'!F188+'【前年度】事業所13~15'!F46+'【前年度】事業所13~15'!F117+'【前年度】事業所13~15'!F188</f>
        <v>0</v>
      </c>
      <c r="CB97" s="277"/>
      <c r="CC97" s="277"/>
      <c r="CD97" s="277"/>
      <c r="CE97" s="277"/>
      <c r="CF97" s="277"/>
      <c r="CG97" s="277"/>
      <c r="CH97" s="154"/>
    </row>
    <row r="98" spans="1:86" s="103" customFormat="1" ht="20.25" customHeight="1">
      <c r="A98" s="358"/>
      <c r="B98" s="198" t="s">
        <v>47</v>
      </c>
      <c r="C98" s="198"/>
      <c r="D98" s="198"/>
      <c r="E98" s="198"/>
      <c r="F98" s="198"/>
      <c r="G98" s="198"/>
      <c r="H98" s="198"/>
      <c r="I98" s="198"/>
      <c r="J98" s="198"/>
      <c r="K98" s="198"/>
      <c r="L98" s="198"/>
      <c r="M98" s="164">
        <f t="shared" si="4"/>
        <v>0</v>
      </c>
      <c r="N98" s="165"/>
      <c r="O98" s="165"/>
      <c r="P98" s="165"/>
      <c r="Q98" s="166"/>
      <c r="R98" s="197" t="s">
        <v>70</v>
      </c>
      <c r="S98" s="198"/>
      <c r="T98" s="198"/>
      <c r="U98" s="290">
        <v>1.36</v>
      </c>
      <c r="V98" s="290"/>
      <c r="W98" s="290"/>
      <c r="X98" s="198" t="s">
        <v>153</v>
      </c>
      <c r="Y98" s="198"/>
      <c r="Z98" s="198"/>
      <c r="AA98" s="198"/>
      <c r="AB98" s="277">
        <f>IF($Q$48="",BB98,CA98)</f>
        <v>0</v>
      </c>
      <c r="AC98" s="277"/>
      <c r="AD98" s="277"/>
      <c r="AE98" s="277"/>
      <c r="AF98" s="277"/>
      <c r="AG98" s="277"/>
      <c r="AH98" s="277"/>
      <c r="AK98" s="358"/>
      <c r="AL98" s="198" t="s">
        <v>47</v>
      </c>
      <c r="AM98" s="198"/>
      <c r="AN98" s="198"/>
      <c r="AO98" s="198"/>
      <c r="AP98" s="198"/>
      <c r="AQ98" s="198"/>
      <c r="AR98" s="198"/>
      <c r="AS98" s="198"/>
      <c r="AT98" s="198"/>
      <c r="AU98" s="198"/>
      <c r="AV98" s="198"/>
      <c r="AW98" s="164">
        <f>'【基準年度】事業所1~3'!D47+'【基準年度】事業所1~3'!D118+'【基準年度】事業所1~3'!D189+'【基準年度】事業所4~6'!D47+'【基準年度】事業所4~6'!D118+'【基準年度】事業所4~6'!D189+'【基準年度】事業所7~9'!D47+'【基準年度】事業所7~9'!D118+'【基準年度】事業所7~9'!D189+'【基準年度】事業所10~12'!D47+'【基準年度】事業所10~12'!D118+'【基準年度】事業所10~12'!D189+'【基準年度】事業所13~15'!D47+'【基準年度】事業所13~15'!D118+'【基準年度】事業所13~15'!D189</f>
        <v>0</v>
      </c>
      <c r="AX98" s="165"/>
      <c r="AY98" s="165"/>
      <c r="AZ98" s="165"/>
      <c r="BA98" s="166"/>
      <c r="BB98" s="277">
        <f>'【基準年度】事業所1~3'!F47+'【基準年度】事業所1~3'!F118+'【基準年度】事業所1~3'!F189+'【基準年度】事業所4~6'!F47+'【基準年度】事業所4~6'!F118+'【基準年度】事業所4~6'!F189+'【基準年度】事業所7~9'!F47+'【基準年度】事業所7~9'!F118+'【基準年度】事業所7~9'!F189+'【基準年度】事業所10~12'!F47+'【基準年度】事業所10~12'!F118+'【基準年度】事業所10~12'!F189+'【基準年度】事業所13~15'!F47+'【基準年度】事業所13~15'!F118+'【基準年度】事業所13~15'!F189</f>
        <v>0</v>
      </c>
      <c r="BC98" s="277"/>
      <c r="BD98" s="277"/>
      <c r="BE98" s="277"/>
      <c r="BF98" s="277"/>
      <c r="BG98" s="277"/>
      <c r="BH98" s="277"/>
      <c r="BJ98" s="358"/>
      <c r="BK98" s="198" t="s">
        <v>47</v>
      </c>
      <c r="BL98" s="198"/>
      <c r="BM98" s="198"/>
      <c r="BN98" s="198"/>
      <c r="BO98" s="198"/>
      <c r="BP98" s="198"/>
      <c r="BQ98" s="198"/>
      <c r="BR98" s="198"/>
      <c r="BS98" s="198"/>
      <c r="BT98" s="198"/>
      <c r="BU98" s="198"/>
      <c r="BV98" s="164">
        <f>'【前年度】事業所1~3'!D47+'【前年度】事業所1~3'!D118+'【前年度】事業所1~3'!D189+'【前年度】事業所4~6'!D47+'【前年度】事業所4~6'!D118+'【前年度】事業所4~6'!D189+'【前年度】事業所7~9'!D47+'【前年度】事業所7~9'!D118+'【前年度】事業所7~9'!D189+'【前年度】事業所10~12'!D47+'【前年度】事業所10~12'!D118+'【前年度】事業所10~12'!D189+'【前年度】事業所13~15'!D47+'【前年度】事業所13~15'!D118+'【前年度】事業所13~15'!D189</f>
        <v>0</v>
      </c>
      <c r="BW98" s="165"/>
      <c r="BX98" s="165"/>
      <c r="BY98" s="165"/>
      <c r="BZ98" s="166"/>
      <c r="CA98" s="277">
        <f>'【前年度】事業所1~3'!F47+'【前年度】事業所1~3'!F118+'【前年度】事業所1~3'!F189+'【前年度】事業所4~6'!F47+'【前年度】事業所4~6'!F118+'【前年度】事業所4~6'!F189+'【前年度】事業所7~9'!F47+'【前年度】事業所7~9'!F118+'【前年度】事業所7~9'!F189+'【前年度】事業所10~12'!F47+'【前年度】事業所10~12'!F118+'【前年度】事業所10~12'!F189+'【前年度】事業所13~15'!F47+'【前年度】事業所13~15'!F118+'【前年度】事業所13~15'!F189</f>
        <v>0</v>
      </c>
      <c r="CB98" s="277"/>
      <c r="CC98" s="277"/>
      <c r="CD98" s="277"/>
      <c r="CE98" s="277"/>
      <c r="CF98" s="277"/>
      <c r="CG98" s="277"/>
      <c r="CH98" s="154"/>
    </row>
    <row r="99" spans="1:86" s="103" customFormat="1" ht="20.25" customHeight="1">
      <c r="A99" s="359"/>
      <c r="B99" s="198" t="s">
        <v>48</v>
      </c>
      <c r="C99" s="198"/>
      <c r="D99" s="198"/>
      <c r="E99" s="198"/>
      <c r="F99" s="198"/>
      <c r="G99" s="198"/>
      <c r="H99" s="198"/>
      <c r="I99" s="198"/>
      <c r="J99" s="198"/>
      <c r="K99" s="198"/>
      <c r="L99" s="198"/>
      <c r="M99" s="164">
        <f t="shared" si="4"/>
        <v>0</v>
      </c>
      <c r="N99" s="165"/>
      <c r="O99" s="165"/>
      <c r="P99" s="165"/>
      <c r="Q99" s="166"/>
      <c r="R99" s="197" t="s">
        <v>70</v>
      </c>
      <c r="S99" s="198"/>
      <c r="T99" s="198"/>
      <c r="U99" s="290">
        <v>1.36</v>
      </c>
      <c r="V99" s="290"/>
      <c r="W99" s="290"/>
      <c r="X99" s="198" t="s">
        <v>153</v>
      </c>
      <c r="Y99" s="198"/>
      <c r="Z99" s="198"/>
      <c r="AA99" s="198"/>
      <c r="AB99" s="277">
        <f>IF($Q$48="",BB99,CA99)</f>
        <v>0</v>
      </c>
      <c r="AC99" s="277"/>
      <c r="AD99" s="277"/>
      <c r="AE99" s="277"/>
      <c r="AF99" s="277"/>
      <c r="AG99" s="277"/>
      <c r="AH99" s="277"/>
      <c r="AK99" s="359"/>
      <c r="AL99" s="198" t="s">
        <v>48</v>
      </c>
      <c r="AM99" s="198"/>
      <c r="AN99" s="198"/>
      <c r="AO99" s="198"/>
      <c r="AP99" s="198"/>
      <c r="AQ99" s="198"/>
      <c r="AR99" s="198"/>
      <c r="AS99" s="198"/>
      <c r="AT99" s="198"/>
      <c r="AU99" s="198"/>
      <c r="AV99" s="198"/>
      <c r="AW99" s="164">
        <f>'【基準年度】事業所1~3'!D48+'【基準年度】事業所1~3'!D119+'【基準年度】事業所1~3'!D190+'【基準年度】事業所4~6'!D48+'【基準年度】事業所4~6'!D119+'【基準年度】事業所4~6'!D190+'【基準年度】事業所7~9'!D48+'【基準年度】事業所7~9'!D119+'【基準年度】事業所7~9'!D190+'【基準年度】事業所10~12'!D48+'【基準年度】事業所10~12'!D119+'【基準年度】事業所10~12'!D190+'【基準年度】事業所13~15'!D48+'【基準年度】事業所13~15'!D119+'【基準年度】事業所13~15'!D190</f>
        <v>0</v>
      </c>
      <c r="AX99" s="165"/>
      <c r="AY99" s="165"/>
      <c r="AZ99" s="165"/>
      <c r="BA99" s="166"/>
      <c r="BB99" s="277">
        <f>'【基準年度】事業所1~3'!F48+'【基準年度】事業所1~3'!F119+'【基準年度】事業所1~3'!F190+'【基準年度】事業所4~6'!F48+'【基準年度】事業所4~6'!F119+'【基準年度】事業所4~6'!F190+'【基準年度】事業所7~9'!F48+'【基準年度】事業所7~9'!F119+'【基準年度】事業所7~9'!F190+'【基準年度】事業所10~12'!F48+'【基準年度】事業所10~12'!F119+'【基準年度】事業所10~12'!F190+'【基準年度】事業所13~15'!F48+'【基準年度】事業所13~15'!F119+'【基準年度】事業所13~15'!F190</f>
        <v>0</v>
      </c>
      <c r="BC99" s="277"/>
      <c r="BD99" s="277"/>
      <c r="BE99" s="277"/>
      <c r="BF99" s="277"/>
      <c r="BG99" s="277"/>
      <c r="BH99" s="277"/>
      <c r="BJ99" s="359"/>
      <c r="BK99" s="198" t="s">
        <v>48</v>
      </c>
      <c r="BL99" s="198"/>
      <c r="BM99" s="198"/>
      <c r="BN99" s="198"/>
      <c r="BO99" s="198"/>
      <c r="BP99" s="198"/>
      <c r="BQ99" s="198"/>
      <c r="BR99" s="198"/>
      <c r="BS99" s="198"/>
      <c r="BT99" s="198"/>
      <c r="BU99" s="198"/>
      <c r="BV99" s="164">
        <f>'【前年度】事業所1~3'!D48+'【前年度】事業所1~3'!D119+'【前年度】事業所1~3'!D190+'【前年度】事業所4~6'!D48+'【前年度】事業所4~6'!D119+'【前年度】事業所4~6'!D190+'【前年度】事業所7~9'!D48+'【前年度】事業所7~9'!D119+'【前年度】事業所7~9'!D190+'【前年度】事業所10~12'!D48+'【前年度】事業所10~12'!D119+'【前年度】事業所10~12'!D190+'【前年度】事業所13~15'!D48+'【前年度】事業所13~15'!D119+'【前年度】事業所13~15'!D190</f>
        <v>0</v>
      </c>
      <c r="BW99" s="165"/>
      <c r="BX99" s="165"/>
      <c r="BY99" s="165"/>
      <c r="BZ99" s="166"/>
      <c r="CA99" s="277">
        <f>'【前年度】事業所1~3'!F48+'【前年度】事業所1~3'!F119+'【前年度】事業所1~3'!F190+'【前年度】事業所4~6'!F48+'【前年度】事業所4~6'!F119+'【前年度】事業所4~6'!F190+'【前年度】事業所7~9'!F48+'【前年度】事業所7~9'!F119+'【前年度】事業所7~9'!F190+'【前年度】事業所10~12'!F48+'【前年度】事業所10~12'!F119+'【前年度】事業所10~12'!F190+'【前年度】事業所13~15'!F48+'【前年度】事業所13~15'!F119+'【前年度】事業所13~15'!F190</f>
        <v>0</v>
      </c>
      <c r="CB99" s="277"/>
      <c r="CC99" s="277"/>
      <c r="CD99" s="277"/>
      <c r="CE99" s="277"/>
      <c r="CF99" s="277"/>
      <c r="CG99" s="277"/>
      <c r="CH99" s="154"/>
    </row>
    <row r="100" spans="1:86" s="103" customFormat="1" ht="20.25" customHeight="1">
      <c r="A100" s="292" t="s">
        <v>19</v>
      </c>
      <c r="B100" s="185" t="s">
        <v>52</v>
      </c>
      <c r="C100" s="186"/>
      <c r="D100" s="186"/>
      <c r="E100" s="187"/>
      <c r="F100" s="169" t="s">
        <v>50</v>
      </c>
      <c r="G100" s="169"/>
      <c r="H100" s="169"/>
      <c r="I100" s="169"/>
      <c r="J100" s="169"/>
      <c r="K100" s="169"/>
      <c r="L100" s="214"/>
      <c r="M100" s="164">
        <f t="shared" si="4"/>
        <v>0</v>
      </c>
      <c r="N100" s="165"/>
      <c r="O100" s="165"/>
      <c r="P100" s="165"/>
      <c r="Q100" s="166"/>
      <c r="R100" s="197" t="s">
        <v>55</v>
      </c>
      <c r="S100" s="198"/>
      <c r="T100" s="198"/>
      <c r="U100" s="291">
        <v>9.9700000000000006</v>
      </c>
      <c r="V100" s="291"/>
      <c r="W100" s="291"/>
      <c r="X100" s="198" t="s">
        <v>56</v>
      </c>
      <c r="Y100" s="198"/>
      <c r="Z100" s="198"/>
      <c r="AA100" s="198"/>
      <c r="AB100" s="277">
        <f>IF($Q$48="",BB100,CA100)</f>
        <v>0</v>
      </c>
      <c r="AC100" s="277"/>
      <c r="AD100" s="277"/>
      <c r="AE100" s="277"/>
      <c r="AF100" s="277"/>
      <c r="AG100" s="277"/>
      <c r="AH100" s="277"/>
      <c r="AK100" s="292" t="s">
        <v>19</v>
      </c>
      <c r="AL100" s="185" t="s">
        <v>52</v>
      </c>
      <c r="AM100" s="186"/>
      <c r="AN100" s="186"/>
      <c r="AO100" s="187"/>
      <c r="AP100" s="169" t="s">
        <v>50</v>
      </c>
      <c r="AQ100" s="169"/>
      <c r="AR100" s="169"/>
      <c r="AS100" s="169"/>
      <c r="AT100" s="169"/>
      <c r="AU100" s="169"/>
      <c r="AV100" s="214"/>
      <c r="AW100" s="164">
        <f>'【基準年度】事業所1~3'!D50+'【基準年度】事業所1~3'!D121+'【基準年度】事業所1~3'!D192+'【基準年度】事業所4~6'!D50+'【基準年度】事業所4~6'!D121+'【基準年度】事業所4~6'!D192+'【基準年度】事業所7~9'!D50+'【基準年度】事業所7~9'!D121+'【基準年度】事業所7~9'!D192+'【基準年度】事業所10~12'!D50+'【基準年度】事業所10~12'!D121+'【基準年度】事業所10~12'!D192+'【基準年度】事業所13~15'!D50+'【基準年度】事業所13~15'!D121+'【基準年度】事業所13~15'!D192</f>
        <v>0</v>
      </c>
      <c r="AX100" s="165"/>
      <c r="AY100" s="165"/>
      <c r="AZ100" s="165"/>
      <c r="BA100" s="166"/>
      <c r="BB100" s="277">
        <f>'【基準年度】事業所1~3'!F50+'【基準年度】事業所1~3'!F121+'【基準年度】事業所1~3'!F192+'【基準年度】事業所4~6'!F50+'【基準年度】事業所4~6'!F121+'【基準年度】事業所4~6'!F192+'【基準年度】事業所7~9'!F50+'【基準年度】事業所7~9'!F121+'【基準年度】事業所7~9'!F192+'【基準年度】事業所10~12'!F50+'【基準年度】事業所10~12'!F121+'【基準年度】事業所10~12'!F192+'【基準年度】事業所13~15'!F50+'【基準年度】事業所13~15'!F121+'【基準年度】事業所13~15'!F192</f>
        <v>0</v>
      </c>
      <c r="BC100" s="277"/>
      <c r="BD100" s="277"/>
      <c r="BE100" s="277"/>
      <c r="BF100" s="277"/>
      <c r="BG100" s="277"/>
      <c r="BH100" s="277"/>
      <c r="BJ100" s="292" t="s">
        <v>19</v>
      </c>
      <c r="BK100" s="185" t="s">
        <v>52</v>
      </c>
      <c r="BL100" s="186"/>
      <c r="BM100" s="186"/>
      <c r="BN100" s="187"/>
      <c r="BO100" s="169" t="s">
        <v>50</v>
      </c>
      <c r="BP100" s="169"/>
      <c r="BQ100" s="169"/>
      <c r="BR100" s="169"/>
      <c r="BS100" s="169"/>
      <c r="BT100" s="169"/>
      <c r="BU100" s="214"/>
      <c r="BV100" s="164">
        <f>'【前年度】事業所1~3'!D50+'【前年度】事業所1~3'!D121+'【前年度】事業所1~3'!D192+'【前年度】事業所4~6'!D50+'【前年度】事業所4~6'!D121+'【前年度】事業所4~6'!D192+'【前年度】事業所7~9'!D50+'【前年度】事業所7~9'!D121+'【前年度】事業所7~9'!D192+'【前年度】事業所10~12'!D50+'【前年度】事業所10~12'!D121+'【前年度】事業所10~12'!D192+'【前年度】事業所13~15'!D50+'【前年度】事業所13~15'!D121+'【前年度】事業所13~15'!D192</f>
        <v>0</v>
      </c>
      <c r="BW100" s="165"/>
      <c r="BX100" s="165"/>
      <c r="BY100" s="165"/>
      <c r="BZ100" s="166"/>
      <c r="CA100" s="277">
        <f>'【前年度】事業所1~3'!F50+'【前年度】事業所1~3'!F121+'【前年度】事業所1~3'!F192+'【前年度】事業所4~6'!F50+'【前年度】事業所4~6'!F121+'【前年度】事業所4~6'!F192+'【前年度】事業所7~9'!F50+'【前年度】事業所7~9'!F121+'【前年度】事業所7~9'!F192+'【前年度】事業所10~12'!F50+'【前年度】事業所10~12'!F121+'【前年度】事業所10~12'!F192+'【前年度】事業所13~15'!F50+'【前年度】事業所13~15'!F121+'【前年度】事業所13~15'!F192</f>
        <v>0</v>
      </c>
      <c r="CB100" s="277"/>
      <c r="CC100" s="277"/>
      <c r="CD100" s="277"/>
      <c r="CE100" s="277"/>
      <c r="CF100" s="277"/>
      <c r="CG100" s="277"/>
      <c r="CH100" s="154"/>
    </row>
    <row r="101" spans="1:86" s="103" customFormat="1" ht="20.25" customHeight="1">
      <c r="A101" s="292"/>
      <c r="B101" s="191"/>
      <c r="C101" s="192"/>
      <c r="D101" s="192"/>
      <c r="E101" s="193"/>
      <c r="F101" s="169" t="s">
        <v>51</v>
      </c>
      <c r="G101" s="169"/>
      <c r="H101" s="169"/>
      <c r="I101" s="169"/>
      <c r="J101" s="169"/>
      <c r="K101" s="169"/>
      <c r="L101" s="214"/>
      <c r="M101" s="164">
        <f t="shared" si="4"/>
        <v>0</v>
      </c>
      <c r="N101" s="165"/>
      <c r="O101" s="165"/>
      <c r="P101" s="165"/>
      <c r="Q101" s="166"/>
      <c r="R101" s="197" t="s">
        <v>55</v>
      </c>
      <c r="S101" s="198"/>
      <c r="T101" s="198"/>
      <c r="U101" s="291">
        <v>9.2799999999999994</v>
      </c>
      <c r="V101" s="291"/>
      <c r="W101" s="291"/>
      <c r="X101" s="198" t="s">
        <v>56</v>
      </c>
      <c r="Y101" s="198"/>
      <c r="Z101" s="198"/>
      <c r="AA101" s="198"/>
      <c r="AB101" s="277">
        <f>IF($Q$48="",BB101,CA101)</f>
        <v>0</v>
      </c>
      <c r="AC101" s="277"/>
      <c r="AD101" s="277"/>
      <c r="AE101" s="277"/>
      <c r="AF101" s="277"/>
      <c r="AG101" s="277"/>
      <c r="AH101" s="277"/>
      <c r="AK101" s="292"/>
      <c r="AL101" s="191"/>
      <c r="AM101" s="192"/>
      <c r="AN101" s="192"/>
      <c r="AO101" s="193"/>
      <c r="AP101" s="169" t="s">
        <v>51</v>
      </c>
      <c r="AQ101" s="169"/>
      <c r="AR101" s="169"/>
      <c r="AS101" s="169"/>
      <c r="AT101" s="169"/>
      <c r="AU101" s="169"/>
      <c r="AV101" s="214"/>
      <c r="AW101" s="164">
        <f>'【基準年度】事業所1~3'!D51+'【基準年度】事業所1~3'!D122+'【基準年度】事業所1~3'!D193+'【基準年度】事業所4~6'!D51+'【基準年度】事業所4~6'!D122+'【基準年度】事業所4~6'!D193+'【基準年度】事業所7~9'!D51+'【基準年度】事業所7~9'!D122+'【基準年度】事業所7~9'!D193+'【基準年度】事業所10~12'!D51+'【基準年度】事業所10~12'!D122+'【基準年度】事業所10~12'!D193+'【基準年度】事業所13~15'!D51+'【基準年度】事業所13~15'!D122+'【基準年度】事業所13~15'!D193</f>
        <v>0</v>
      </c>
      <c r="AX101" s="165"/>
      <c r="AY101" s="165"/>
      <c r="AZ101" s="165"/>
      <c r="BA101" s="166"/>
      <c r="BB101" s="277">
        <f>'【基準年度】事業所1~3'!F51+'【基準年度】事業所1~3'!F122+'【基準年度】事業所1~3'!F193+'【基準年度】事業所4~6'!F51+'【基準年度】事業所4~6'!F122+'【基準年度】事業所4~6'!F193+'【基準年度】事業所7~9'!F51+'【基準年度】事業所7~9'!F122+'【基準年度】事業所7~9'!F193+'【基準年度】事業所10~12'!F51+'【基準年度】事業所10~12'!F122+'【基準年度】事業所10~12'!F193+'【基準年度】事業所13~15'!F51+'【基準年度】事業所13~15'!F122+'【基準年度】事業所13~15'!F193</f>
        <v>0</v>
      </c>
      <c r="BC101" s="277"/>
      <c r="BD101" s="277"/>
      <c r="BE101" s="277"/>
      <c r="BF101" s="277"/>
      <c r="BG101" s="277"/>
      <c r="BH101" s="277"/>
      <c r="BJ101" s="292"/>
      <c r="BK101" s="191"/>
      <c r="BL101" s="192"/>
      <c r="BM101" s="192"/>
      <c r="BN101" s="193"/>
      <c r="BO101" s="169" t="s">
        <v>51</v>
      </c>
      <c r="BP101" s="169"/>
      <c r="BQ101" s="169"/>
      <c r="BR101" s="169"/>
      <c r="BS101" s="169"/>
      <c r="BT101" s="169"/>
      <c r="BU101" s="214"/>
      <c r="BV101" s="164">
        <f>'【前年度】事業所1~3'!D51+'【前年度】事業所1~3'!D122+'【前年度】事業所1~3'!D193+'【前年度】事業所4~6'!D51+'【前年度】事業所4~6'!D122+'【前年度】事業所4~6'!D193+'【前年度】事業所7~9'!D51+'【前年度】事業所7~9'!D122+'【前年度】事業所7~9'!D193+'【前年度】事業所10~12'!D51+'【前年度】事業所10~12'!D122+'【前年度】事業所10~12'!D193+'【前年度】事業所13~15'!D51+'【前年度】事業所13~15'!D122+'【前年度】事業所13~15'!D193</f>
        <v>0</v>
      </c>
      <c r="BW101" s="165"/>
      <c r="BX101" s="165"/>
      <c r="BY101" s="165"/>
      <c r="BZ101" s="166"/>
      <c r="CA101" s="277">
        <f>'【前年度】事業所1~3'!F51+'【前年度】事業所1~3'!F122+'【前年度】事業所1~3'!F193+'【前年度】事業所4~6'!F51+'【前年度】事業所4~6'!F122+'【前年度】事業所4~6'!F193+'【前年度】事業所7~9'!F51+'【前年度】事業所7~9'!F122+'【前年度】事業所7~9'!F193+'【前年度】事業所10~12'!F51+'【前年度】事業所10~12'!F122+'【前年度】事業所10~12'!F193+'【前年度】事業所13~15'!F51+'【前年度】事業所13~15'!F122+'【前年度】事業所13~15'!F193</f>
        <v>0</v>
      </c>
      <c r="CB101" s="277"/>
      <c r="CC101" s="277"/>
      <c r="CD101" s="277"/>
      <c r="CE101" s="277"/>
      <c r="CF101" s="277"/>
      <c r="CG101" s="277"/>
      <c r="CH101" s="154"/>
    </row>
    <row r="102" spans="1:86" s="103" customFormat="1" ht="20.25" customHeight="1">
      <c r="A102" s="292"/>
      <c r="B102" s="185" t="s">
        <v>71</v>
      </c>
      <c r="C102" s="186"/>
      <c r="D102" s="186"/>
      <c r="E102" s="187"/>
      <c r="F102" s="169" t="s">
        <v>53</v>
      </c>
      <c r="G102" s="169"/>
      <c r="H102" s="169"/>
      <c r="I102" s="169"/>
      <c r="J102" s="169"/>
      <c r="K102" s="169"/>
      <c r="L102" s="214"/>
      <c r="M102" s="164">
        <f t="shared" si="4"/>
        <v>0</v>
      </c>
      <c r="N102" s="165"/>
      <c r="O102" s="165"/>
      <c r="P102" s="165"/>
      <c r="Q102" s="166"/>
      <c r="R102" s="197" t="s">
        <v>55</v>
      </c>
      <c r="S102" s="198"/>
      <c r="T102" s="198"/>
      <c r="U102" s="291">
        <v>9.76</v>
      </c>
      <c r="V102" s="291"/>
      <c r="W102" s="291"/>
      <c r="X102" s="198" t="s">
        <v>56</v>
      </c>
      <c r="Y102" s="198"/>
      <c r="Z102" s="198"/>
      <c r="AA102" s="198"/>
      <c r="AB102" s="277">
        <f>IF($Q$48="",BB102,CA102)</f>
        <v>0</v>
      </c>
      <c r="AC102" s="277"/>
      <c r="AD102" s="277"/>
      <c r="AE102" s="277"/>
      <c r="AF102" s="277"/>
      <c r="AG102" s="277"/>
      <c r="AH102" s="277"/>
      <c r="AK102" s="292"/>
      <c r="AL102" s="185" t="s">
        <v>71</v>
      </c>
      <c r="AM102" s="186"/>
      <c r="AN102" s="186"/>
      <c r="AO102" s="187"/>
      <c r="AP102" s="169" t="s">
        <v>53</v>
      </c>
      <c r="AQ102" s="169"/>
      <c r="AR102" s="169"/>
      <c r="AS102" s="169"/>
      <c r="AT102" s="169"/>
      <c r="AU102" s="169"/>
      <c r="AV102" s="214"/>
      <c r="AW102" s="164">
        <f>'【基準年度】事業所1~3'!D52+'【基準年度】事業所1~3'!D123+'【基準年度】事業所1~3'!D194+'【基準年度】事業所4~6'!D52+'【基準年度】事業所4~6'!D123+'【基準年度】事業所4~6'!D194+'【基準年度】事業所7~9'!D52+'【基準年度】事業所7~9'!D123+'【基準年度】事業所7~9'!D194+'【基準年度】事業所10~12'!D52+'【基準年度】事業所10~12'!D123+'【基準年度】事業所10~12'!D194+'【基準年度】事業所13~15'!D52+'【基準年度】事業所13~15'!D123+'【基準年度】事業所13~15'!D194</f>
        <v>0</v>
      </c>
      <c r="AX102" s="165"/>
      <c r="AY102" s="165"/>
      <c r="AZ102" s="165"/>
      <c r="BA102" s="166"/>
      <c r="BB102" s="277">
        <f>'【基準年度】事業所1~3'!F52+'【基準年度】事業所1~3'!F123+'【基準年度】事業所1~3'!F194+'【基準年度】事業所4~6'!F52+'【基準年度】事業所4~6'!F123+'【基準年度】事業所4~6'!F194+'【基準年度】事業所7~9'!F52+'【基準年度】事業所7~9'!F123+'【基準年度】事業所7~9'!F194+'【基準年度】事業所10~12'!F52+'【基準年度】事業所10~12'!F123+'【基準年度】事業所10~12'!F194+'【基準年度】事業所13~15'!F52+'【基準年度】事業所13~15'!F123+'【基準年度】事業所13~15'!F194</f>
        <v>0</v>
      </c>
      <c r="BC102" s="277"/>
      <c r="BD102" s="277"/>
      <c r="BE102" s="277"/>
      <c r="BF102" s="277"/>
      <c r="BG102" s="277"/>
      <c r="BH102" s="277"/>
      <c r="BJ102" s="292"/>
      <c r="BK102" s="185" t="s">
        <v>71</v>
      </c>
      <c r="BL102" s="186"/>
      <c r="BM102" s="186"/>
      <c r="BN102" s="187"/>
      <c r="BO102" s="169" t="s">
        <v>53</v>
      </c>
      <c r="BP102" s="169"/>
      <c r="BQ102" s="169"/>
      <c r="BR102" s="169"/>
      <c r="BS102" s="169"/>
      <c r="BT102" s="169"/>
      <c r="BU102" s="214"/>
      <c r="BV102" s="164">
        <f>'【前年度】事業所1~3'!D52+'【前年度】事業所1~3'!D123+'【前年度】事業所1~3'!D194+'【前年度】事業所4~6'!D52+'【前年度】事業所4~6'!D123+'【前年度】事業所4~6'!D194+'【前年度】事業所7~9'!D52+'【前年度】事業所7~9'!D123+'【前年度】事業所7~9'!D194+'【前年度】事業所10~12'!D52+'【前年度】事業所10~12'!D123+'【前年度】事業所10~12'!D194+'【前年度】事業所13~15'!D52+'【前年度】事業所13~15'!D123+'【前年度】事業所13~15'!D194</f>
        <v>0</v>
      </c>
      <c r="BW102" s="165"/>
      <c r="BX102" s="165"/>
      <c r="BY102" s="165"/>
      <c r="BZ102" s="166"/>
      <c r="CA102" s="277">
        <f>'【前年度】事業所1~3'!F52+'【前年度】事業所1~3'!F123+'【前年度】事業所1~3'!F194+'【前年度】事業所4~6'!F52+'【前年度】事業所4~6'!F123+'【前年度】事業所4~6'!F194+'【前年度】事業所7~9'!F52+'【前年度】事業所7~9'!F123+'【前年度】事業所7~9'!F194+'【前年度】事業所10~12'!F52+'【前年度】事業所10~12'!F123+'【前年度】事業所10~12'!F194+'【前年度】事業所13~15'!F52+'【前年度】事業所13~15'!F123+'【前年度】事業所13~15'!F194</f>
        <v>0</v>
      </c>
      <c r="CB102" s="277"/>
      <c r="CC102" s="277"/>
      <c r="CD102" s="277"/>
      <c r="CE102" s="277"/>
      <c r="CF102" s="277"/>
      <c r="CG102" s="277"/>
      <c r="CH102" s="154"/>
    </row>
    <row r="103" spans="1:86" s="103" customFormat="1" ht="20.25" customHeight="1">
      <c r="A103" s="292"/>
      <c r="B103" s="191"/>
      <c r="C103" s="192"/>
      <c r="D103" s="192"/>
      <c r="E103" s="193"/>
      <c r="F103" s="169" t="s">
        <v>54</v>
      </c>
      <c r="G103" s="169"/>
      <c r="H103" s="169"/>
      <c r="I103" s="169"/>
      <c r="J103" s="169"/>
      <c r="K103" s="169"/>
      <c r="L103" s="214"/>
      <c r="M103" s="369"/>
      <c r="N103" s="369"/>
      <c r="O103" s="369"/>
      <c r="P103" s="369"/>
      <c r="Q103" s="369"/>
      <c r="R103" s="197" t="s">
        <v>55</v>
      </c>
      <c r="S103" s="198"/>
      <c r="T103" s="198"/>
      <c r="U103" s="339"/>
      <c r="V103" s="339"/>
      <c r="W103" s="339"/>
      <c r="X103" s="198" t="s">
        <v>56</v>
      </c>
      <c r="Y103" s="198"/>
      <c r="Z103" s="198"/>
      <c r="AA103" s="198"/>
      <c r="AB103" s="360"/>
      <c r="AC103" s="360"/>
      <c r="AD103" s="360"/>
      <c r="AE103" s="360"/>
      <c r="AF103" s="360"/>
      <c r="AG103" s="360"/>
      <c r="AH103" s="360"/>
      <c r="AK103" s="292"/>
      <c r="AL103" s="191"/>
      <c r="AM103" s="192"/>
      <c r="AN103" s="192"/>
      <c r="AO103" s="193"/>
      <c r="AP103" s="169" t="s">
        <v>54</v>
      </c>
      <c r="AQ103" s="169"/>
      <c r="AR103" s="169"/>
      <c r="AS103" s="169"/>
      <c r="AT103" s="169"/>
      <c r="AU103" s="169"/>
      <c r="AV103" s="214"/>
      <c r="AW103" s="369"/>
      <c r="AX103" s="369"/>
      <c r="AY103" s="369"/>
      <c r="AZ103" s="369"/>
      <c r="BA103" s="369"/>
      <c r="BB103" s="360"/>
      <c r="BC103" s="360"/>
      <c r="BD103" s="360"/>
      <c r="BE103" s="360"/>
      <c r="BF103" s="360"/>
      <c r="BG103" s="360"/>
      <c r="BH103" s="360"/>
      <c r="BJ103" s="292"/>
      <c r="BK103" s="191"/>
      <c r="BL103" s="192"/>
      <c r="BM103" s="192"/>
      <c r="BN103" s="193"/>
      <c r="BO103" s="169" t="s">
        <v>54</v>
      </c>
      <c r="BP103" s="169"/>
      <c r="BQ103" s="169"/>
      <c r="BR103" s="169"/>
      <c r="BS103" s="169"/>
      <c r="BT103" s="169"/>
      <c r="BU103" s="214"/>
      <c r="BV103" s="369"/>
      <c r="BW103" s="369"/>
      <c r="BX103" s="369"/>
      <c r="BY103" s="369"/>
      <c r="BZ103" s="369"/>
      <c r="CA103" s="360"/>
      <c r="CB103" s="360"/>
      <c r="CC103" s="360"/>
      <c r="CD103" s="360"/>
      <c r="CE103" s="360"/>
      <c r="CF103" s="360"/>
      <c r="CG103" s="360"/>
      <c r="CH103" s="154"/>
    </row>
    <row r="104" spans="1:86" s="103" customFormat="1" ht="20.25" customHeight="1">
      <c r="A104" s="361"/>
      <c r="B104" s="362"/>
      <c r="C104" s="362"/>
      <c r="D104" s="362"/>
      <c r="E104" s="362"/>
      <c r="F104" s="362"/>
      <c r="G104" s="362"/>
      <c r="H104" s="362"/>
      <c r="I104" s="362"/>
      <c r="J104" s="362"/>
      <c r="K104" s="362"/>
      <c r="L104" s="362"/>
      <c r="M104" s="363"/>
      <c r="N104" s="363"/>
      <c r="O104" s="363"/>
      <c r="P104" s="363"/>
      <c r="Q104" s="364"/>
      <c r="R104" s="169" t="s">
        <v>57</v>
      </c>
      <c r="S104" s="169"/>
      <c r="T104" s="169"/>
      <c r="U104" s="169"/>
      <c r="V104" s="169"/>
      <c r="W104" s="169"/>
      <c r="X104" s="169"/>
      <c r="Y104" s="169"/>
      <c r="Z104" s="169"/>
      <c r="AA104" s="169"/>
      <c r="AB104" s="277">
        <f>SUM(AB72:AH102)</f>
        <v>0</v>
      </c>
      <c r="AC104" s="277"/>
      <c r="AD104" s="277"/>
      <c r="AE104" s="277"/>
      <c r="AF104" s="277"/>
      <c r="AG104" s="277"/>
      <c r="AH104" s="277"/>
      <c r="AK104" s="149"/>
      <c r="AL104" s="150"/>
      <c r="AM104" s="150"/>
      <c r="AN104" s="150"/>
      <c r="AO104" s="150"/>
      <c r="AP104" s="150"/>
      <c r="AQ104" s="150"/>
      <c r="AR104" s="169" t="s">
        <v>57</v>
      </c>
      <c r="AS104" s="169"/>
      <c r="AT104" s="169"/>
      <c r="AU104" s="169"/>
      <c r="AV104" s="169"/>
      <c r="AW104" s="169"/>
      <c r="AX104" s="169"/>
      <c r="AY104" s="169"/>
      <c r="AZ104" s="169"/>
      <c r="BA104" s="169"/>
      <c r="BB104" s="277">
        <f>SUM(BB72:BH102)</f>
        <v>0</v>
      </c>
      <c r="BC104" s="277"/>
      <c r="BD104" s="277"/>
      <c r="BE104" s="277"/>
      <c r="BF104" s="277"/>
      <c r="BG104" s="277"/>
      <c r="BH104" s="277"/>
      <c r="BJ104" s="149"/>
      <c r="BK104" s="150"/>
      <c r="BL104" s="150"/>
      <c r="BM104" s="150"/>
      <c r="BN104" s="150"/>
      <c r="BO104" s="150"/>
      <c r="BP104" s="150"/>
      <c r="BQ104" s="169" t="s">
        <v>57</v>
      </c>
      <c r="BR104" s="169"/>
      <c r="BS104" s="169"/>
      <c r="BT104" s="169"/>
      <c r="BU104" s="169"/>
      <c r="BV104" s="169"/>
      <c r="BW104" s="169"/>
      <c r="BX104" s="169"/>
      <c r="BY104" s="169"/>
      <c r="BZ104" s="169"/>
      <c r="CA104" s="277">
        <f>SUM(CA72:CG102)</f>
        <v>0</v>
      </c>
      <c r="CB104" s="277"/>
      <c r="CC104" s="277"/>
      <c r="CD104" s="277"/>
      <c r="CE104" s="277"/>
      <c r="CF104" s="277"/>
      <c r="CG104" s="277"/>
      <c r="CH104" s="154"/>
    </row>
    <row r="105" spans="1:86" s="103" customFormat="1" ht="20.25" customHeight="1">
      <c r="A105" s="365"/>
      <c r="B105" s="363"/>
      <c r="C105" s="363"/>
      <c r="D105" s="363"/>
      <c r="E105" s="363"/>
      <c r="F105" s="363"/>
      <c r="G105" s="363"/>
      <c r="H105" s="363"/>
      <c r="I105" s="363"/>
      <c r="J105" s="363"/>
      <c r="K105" s="363"/>
      <c r="L105" s="363"/>
      <c r="M105" s="363"/>
      <c r="N105" s="363"/>
      <c r="O105" s="363"/>
      <c r="P105" s="363"/>
      <c r="Q105" s="364"/>
      <c r="R105" s="169" t="s">
        <v>0</v>
      </c>
      <c r="S105" s="169"/>
      <c r="T105" s="169"/>
      <c r="U105" s="169"/>
      <c r="V105" s="169"/>
      <c r="W105" s="169"/>
      <c r="X105" s="169"/>
      <c r="Y105" s="169"/>
      <c r="Z105" s="169"/>
      <c r="AA105" s="169"/>
      <c r="AB105" s="272">
        <v>2.58E-2</v>
      </c>
      <c r="AC105" s="272"/>
      <c r="AD105" s="272"/>
      <c r="AE105" s="272"/>
      <c r="AF105" s="272"/>
      <c r="AG105" s="272"/>
      <c r="AH105" s="272"/>
      <c r="AK105" s="151"/>
      <c r="AL105" s="104"/>
      <c r="AM105" s="104"/>
      <c r="AN105" s="104"/>
      <c r="AO105" s="104"/>
      <c r="AP105" s="104"/>
      <c r="AQ105" s="104"/>
      <c r="AR105" s="169" t="s">
        <v>0</v>
      </c>
      <c r="AS105" s="169"/>
      <c r="AT105" s="169"/>
      <c r="AU105" s="169"/>
      <c r="AV105" s="169"/>
      <c r="AW105" s="169"/>
      <c r="AX105" s="169"/>
      <c r="AY105" s="169"/>
      <c r="AZ105" s="169"/>
      <c r="BA105" s="169"/>
      <c r="BB105" s="272">
        <v>2.58E-2</v>
      </c>
      <c r="BC105" s="272"/>
      <c r="BD105" s="272"/>
      <c r="BE105" s="272"/>
      <c r="BF105" s="272"/>
      <c r="BG105" s="272"/>
      <c r="BH105" s="272"/>
      <c r="BJ105" s="151"/>
      <c r="BK105" s="104"/>
      <c r="BL105" s="104"/>
      <c r="BM105" s="104"/>
      <c r="BN105" s="104"/>
      <c r="BO105" s="104"/>
      <c r="BP105" s="104"/>
      <c r="BQ105" s="169" t="s">
        <v>0</v>
      </c>
      <c r="BR105" s="169"/>
      <c r="BS105" s="169"/>
      <c r="BT105" s="169"/>
      <c r="BU105" s="169"/>
      <c r="BV105" s="169"/>
      <c r="BW105" s="169"/>
      <c r="BX105" s="169"/>
      <c r="BY105" s="169"/>
      <c r="BZ105" s="169"/>
      <c r="CA105" s="272">
        <v>2.58E-2</v>
      </c>
      <c r="CB105" s="272"/>
      <c r="CC105" s="272"/>
      <c r="CD105" s="272"/>
      <c r="CE105" s="272"/>
      <c r="CF105" s="272"/>
      <c r="CG105" s="272"/>
      <c r="CH105" s="154"/>
    </row>
    <row r="106" spans="1:86" s="103" customFormat="1" ht="20.25" customHeight="1">
      <c r="A106" s="366"/>
      <c r="B106" s="367"/>
      <c r="C106" s="367"/>
      <c r="D106" s="367"/>
      <c r="E106" s="367"/>
      <c r="F106" s="367"/>
      <c r="G106" s="367"/>
      <c r="H106" s="367"/>
      <c r="I106" s="367"/>
      <c r="J106" s="367"/>
      <c r="K106" s="367"/>
      <c r="L106" s="367"/>
      <c r="M106" s="367"/>
      <c r="N106" s="367"/>
      <c r="O106" s="367"/>
      <c r="P106" s="367"/>
      <c r="Q106" s="368"/>
      <c r="R106" s="169" t="s">
        <v>58</v>
      </c>
      <c r="S106" s="169"/>
      <c r="T106" s="169"/>
      <c r="U106" s="169"/>
      <c r="V106" s="169"/>
      <c r="W106" s="169"/>
      <c r="X106" s="169"/>
      <c r="Y106" s="169"/>
      <c r="Z106" s="169"/>
      <c r="AA106" s="169"/>
      <c r="AB106" s="277">
        <f>ROUND(AB104*AB105,0)</f>
        <v>0</v>
      </c>
      <c r="AC106" s="277"/>
      <c r="AD106" s="277"/>
      <c r="AE106" s="277"/>
      <c r="AF106" s="277"/>
      <c r="AG106" s="277"/>
      <c r="AH106" s="277"/>
      <c r="AK106" s="152"/>
      <c r="AL106" s="153"/>
      <c r="AM106" s="153"/>
      <c r="AN106" s="153"/>
      <c r="AO106" s="153"/>
      <c r="AP106" s="153"/>
      <c r="AQ106" s="153"/>
      <c r="AR106" s="169" t="s">
        <v>58</v>
      </c>
      <c r="AS106" s="169"/>
      <c r="AT106" s="169"/>
      <c r="AU106" s="169"/>
      <c r="AV106" s="169"/>
      <c r="AW106" s="169"/>
      <c r="AX106" s="169"/>
      <c r="AY106" s="169"/>
      <c r="AZ106" s="169"/>
      <c r="BA106" s="169"/>
      <c r="BB106" s="277">
        <f>ROUND(BB104*BB105,0)</f>
        <v>0</v>
      </c>
      <c r="BC106" s="277"/>
      <c r="BD106" s="277"/>
      <c r="BE106" s="277"/>
      <c r="BF106" s="277"/>
      <c r="BG106" s="277"/>
      <c r="BH106" s="277"/>
      <c r="BJ106" s="152"/>
      <c r="BK106" s="153"/>
      <c r="BL106" s="153"/>
      <c r="BM106" s="153"/>
      <c r="BN106" s="153"/>
      <c r="BO106" s="153"/>
      <c r="BP106" s="153"/>
      <c r="BQ106" s="169" t="s">
        <v>58</v>
      </c>
      <c r="BR106" s="169"/>
      <c r="BS106" s="169"/>
      <c r="BT106" s="169"/>
      <c r="BU106" s="169"/>
      <c r="BV106" s="169"/>
      <c r="BW106" s="169"/>
      <c r="BX106" s="169"/>
      <c r="BY106" s="169"/>
      <c r="BZ106" s="169"/>
      <c r="CA106" s="277">
        <f>ROUND(CA104*CA105,0)</f>
        <v>0</v>
      </c>
      <c r="CB106" s="277"/>
      <c r="CC106" s="277"/>
      <c r="CD106" s="277"/>
      <c r="CE106" s="277"/>
      <c r="CF106" s="277"/>
      <c r="CG106" s="277"/>
      <c r="CH106" s="154"/>
    </row>
    <row r="107" spans="1:86" s="103" customFormat="1" ht="6.75" customHeight="1">
      <c r="A107" s="104"/>
      <c r="B107" s="104"/>
      <c r="C107" s="104"/>
      <c r="D107" s="104"/>
      <c r="E107" s="104"/>
      <c r="F107" s="104"/>
      <c r="G107" s="104"/>
      <c r="H107" s="104"/>
      <c r="I107" s="104"/>
      <c r="J107" s="104"/>
      <c r="K107" s="104"/>
      <c r="L107" s="104"/>
      <c r="M107" s="104"/>
      <c r="N107" s="104"/>
      <c r="O107" s="104"/>
      <c r="P107" s="104"/>
      <c r="Q107" s="104"/>
      <c r="R107" s="100"/>
      <c r="S107" s="100"/>
      <c r="T107" s="100"/>
      <c r="U107" s="100"/>
      <c r="V107" s="100"/>
      <c r="W107" s="100"/>
      <c r="X107" s="100"/>
      <c r="Y107" s="100"/>
      <c r="Z107" s="100"/>
      <c r="AA107" s="100"/>
      <c r="AB107" s="134"/>
      <c r="AC107" s="134"/>
      <c r="AD107" s="134"/>
      <c r="AE107" s="134"/>
      <c r="AF107" s="134"/>
      <c r="AG107" s="134"/>
      <c r="AH107" s="134"/>
    </row>
    <row r="108" spans="1:86" s="122" customFormat="1" ht="14.25" customHeight="1">
      <c r="A108" s="122" t="s">
        <v>89</v>
      </c>
      <c r="C108" s="135" t="s">
        <v>101</v>
      </c>
      <c r="D108" s="171" t="s">
        <v>93</v>
      </c>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row>
    <row r="109" spans="1:86" s="103" customFormat="1" ht="14.25">
      <c r="C109" s="109"/>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row>
    <row r="110" spans="1:86" s="103" customFormat="1" ht="14.25" customHeight="1">
      <c r="C110" s="135" t="s">
        <v>154</v>
      </c>
      <c r="D110" s="168" t="s">
        <v>122</v>
      </c>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row>
    <row r="111" spans="1:86" s="103" customFormat="1" ht="14.25">
      <c r="C111" s="109"/>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row>
    <row r="112" spans="1:86" s="103" customFormat="1" ht="18.75" customHeight="1">
      <c r="C112" s="135" t="s">
        <v>155</v>
      </c>
      <c r="D112" s="347" t="s">
        <v>60</v>
      </c>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row>
    <row r="113" spans="1:38" s="103" customFormat="1" ht="19.5" customHeight="1">
      <c r="A113" s="103" t="s">
        <v>59</v>
      </c>
      <c r="D113" s="215" t="s">
        <v>84</v>
      </c>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row>
    <row r="114" spans="1:38" s="103" customFormat="1" ht="19.5" customHeight="1">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214"/>
      <c r="AC114" s="205"/>
      <c r="AD114" s="293" t="str">
        <f>IF(J48="","",J48)</f>
        <v/>
      </c>
      <c r="AE114" s="293"/>
      <c r="AF114" s="205" t="s">
        <v>14</v>
      </c>
      <c r="AG114" s="205"/>
      <c r="AH114" s="206"/>
      <c r="AK114" s="113" t="s">
        <v>358</v>
      </c>
    </row>
    <row r="115" spans="1:38" s="103" customFormat="1" ht="18.75" customHeight="1">
      <c r="A115" s="172" t="s">
        <v>156</v>
      </c>
      <c r="B115" s="173"/>
      <c r="C115" s="176" t="s">
        <v>80</v>
      </c>
      <c r="D115" s="177"/>
      <c r="E115" s="177"/>
      <c r="F115" s="177"/>
      <c r="G115" s="177"/>
      <c r="H115" s="177"/>
      <c r="I115" s="177"/>
      <c r="J115" s="177"/>
      <c r="K115" s="177"/>
      <c r="L115" s="178"/>
      <c r="M115" s="185" t="s">
        <v>117</v>
      </c>
      <c r="N115" s="186"/>
      <c r="O115" s="186"/>
      <c r="P115" s="186"/>
      <c r="Q115" s="186"/>
      <c r="R115" s="186"/>
      <c r="S115" s="186"/>
      <c r="T115" s="186"/>
      <c r="U115" s="186"/>
      <c r="V115" s="186"/>
      <c r="W115" s="186"/>
      <c r="X115" s="187"/>
      <c r="Y115" s="185" t="s">
        <v>112</v>
      </c>
      <c r="Z115" s="186"/>
      <c r="AA115" s="186"/>
      <c r="AB115" s="186"/>
      <c r="AC115" s="186"/>
      <c r="AD115" s="186"/>
      <c r="AE115" s="186"/>
      <c r="AF115" s="186"/>
      <c r="AG115" s="186"/>
      <c r="AH115" s="187"/>
      <c r="AK115" s="113"/>
      <c r="AL115" s="113" t="s">
        <v>359</v>
      </c>
    </row>
    <row r="116" spans="1:38" s="103" customFormat="1" ht="30.75" customHeight="1">
      <c r="A116" s="174"/>
      <c r="B116" s="175"/>
      <c r="C116" s="179"/>
      <c r="D116" s="180"/>
      <c r="E116" s="180"/>
      <c r="F116" s="180"/>
      <c r="G116" s="180"/>
      <c r="H116" s="180"/>
      <c r="I116" s="180"/>
      <c r="J116" s="180"/>
      <c r="K116" s="180"/>
      <c r="L116" s="181"/>
      <c r="M116" s="188" t="s">
        <v>118</v>
      </c>
      <c r="N116" s="189"/>
      <c r="O116" s="189"/>
      <c r="P116" s="189"/>
      <c r="Q116" s="189"/>
      <c r="R116" s="189"/>
      <c r="S116" s="189"/>
      <c r="T116" s="189"/>
      <c r="U116" s="189"/>
      <c r="V116" s="189"/>
      <c r="W116" s="189"/>
      <c r="X116" s="190"/>
      <c r="Y116" s="188"/>
      <c r="Z116" s="189"/>
      <c r="AA116" s="189"/>
      <c r="AB116" s="189"/>
      <c r="AC116" s="189"/>
      <c r="AD116" s="189"/>
      <c r="AE116" s="189"/>
      <c r="AF116" s="189"/>
      <c r="AG116" s="189"/>
      <c r="AH116" s="190"/>
      <c r="AL116" s="139" t="s">
        <v>361</v>
      </c>
    </row>
    <row r="117" spans="1:38" s="103" customFormat="1" ht="17.25" customHeight="1">
      <c r="A117" s="174"/>
      <c r="B117" s="175"/>
      <c r="C117" s="182"/>
      <c r="D117" s="183"/>
      <c r="E117" s="183"/>
      <c r="F117" s="183"/>
      <c r="G117" s="183"/>
      <c r="H117" s="183"/>
      <c r="I117" s="183"/>
      <c r="J117" s="183"/>
      <c r="K117" s="183"/>
      <c r="L117" s="184"/>
      <c r="M117" s="191"/>
      <c r="N117" s="192"/>
      <c r="O117" s="192"/>
      <c r="P117" s="192"/>
      <c r="Q117" s="192"/>
      <c r="R117" s="192"/>
      <c r="S117" s="192"/>
      <c r="T117" s="192"/>
      <c r="U117" s="192"/>
      <c r="V117" s="192"/>
      <c r="W117" s="192"/>
      <c r="X117" s="193"/>
      <c r="Y117" s="194" t="s">
        <v>157</v>
      </c>
      <c r="Z117" s="195"/>
      <c r="AA117" s="195"/>
      <c r="AB117" s="195"/>
      <c r="AC117" s="195"/>
      <c r="AD117" s="195"/>
      <c r="AE117" s="195"/>
      <c r="AF117" s="195"/>
      <c r="AG117" s="195"/>
      <c r="AH117" s="196"/>
      <c r="AL117" s="140"/>
    </row>
    <row r="118" spans="1:38" s="103" customFormat="1" ht="34.5" customHeight="1">
      <c r="A118" s="158">
        <v>1</v>
      </c>
      <c r="B118" s="159"/>
      <c r="C118" s="160" t="str">
        <f>IF('【基準年度】事業所1~3'!C$3="","",'【基準年度】事業所1~3'!C$3)</f>
        <v/>
      </c>
      <c r="D118" s="161"/>
      <c r="E118" s="161"/>
      <c r="F118" s="161"/>
      <c r="G118" s="161"/>
      <c r="H118" s="161"/>
      <c r="I118" s="161"/>
      <c r="J118" s="161"/>
      <c r="K118" s="161"/>
      <c r="L118" s="162"/>
      <c r="M118" s="163" t="str">
        <f>IF('【基準年度】事業所1~3'!C$4="","",'【基準年度】事業所1~3'!C$4)</f>
        <v/>
      </c>
      <c r="N118" s="163"/>
      <c r="O118" s="163"/>
      <c r="P118" s="163"/>
      <c r="Q118" s="163"/>
      <c r="R118" s="163"/>
      <c r="S118" s="163"/>
      <c r="T118" s="163"/>
      <c r="U118" s="163"/>
      <c r="V118" s="163"/>
      <c r="W118" s="163"/>
      <c r="X118" s="163"/>
      <c r="Y118" s="164" t="str">
        <f>IF('【基準年度】事業所1~3'!H$54=0,"",ROUND('【基準年度】事業所1~3'!H$54,0))</f>
        <v/>
      </c>
      <c r="Z118" s="165"/>
      <c r="AA118" s="165"/>
      <c r="AB118" s="165"/>
      <c r="AC118" s="165"/>
      <c r="AD118" s="165"/>
      <c r="AE118" s="165"/>
      <c r="AF118" s="165"/>
      <c r="AG118" s="165"/>
      <c r="AH118" s="166"/>
      <c r="AK118" s="113" t="s">
        <v>356</v>
      </c>
    </row>
    <row r="119" spans="1:38" s="103" customFormat="1" ht="34.5" customHeight="1">
      <c r="A119" s="158">
        <v>2</v>
      </c>
      <c r="B119" s="159"/>
      <c r="C119" s="160" t="str">
        <f>IF('【基準年度】事業所1~3'!C$74="","",'【基準年度】事業所1~3'!C$74)</f>
        <v/>
      </c>
      <c r="D119" s="161"/>
      <c r="E119" s="161"/>
      <c r="F119" s="161"/>
      <c r="G119" s="161"/>
      <c r="H119" s="161"/>
      <c r="I119" s="161"/>
      <c r="J119" s="161"/>
      <c r="K119" s="161"/>
      <c r="L119" s="162"/>
      <c r="M119" s="163" t="str">
        <f>IF('【基準年度】事業所1~3'!C$75="","",'【基準年度】事業所1~3'!C$75)</f>
        <v/>
      </c>
      <c r="N119" s="163"/>
      <c r="O119" s="163"/>
      <c r="P119" s="163"/>
      <c r="Q119" s="163"/>
      <c r="R119" s="163"/>
      <c r="S119" s="163"/>
      <c r="T119" s="163"/>
      <c r="U119" s="163"/>
      <c r="V119" s="163"/>
      <c r="W119" s="163"/>
      <c r="X119" s="163"/>
      <c r="Y119" s="164" t="str">
        <f>IF('【基準年度】事業所1~3'!H$125=0,"",ROUND('【基準年度】事業所1~3'!H$125,0))</f>
        <v/>
      </c>
      <c r="Z119" s="165"/>
      <c r="AA119" s="165"/>
      <c r="AB119" s="165"/>
      <c r="AC119" s="165"/>
      <c r="AD119" s="165"/>
      <c r="AE119" s="165"/>
      <c r="AF119" s="165"/>
      <c r="AG119" s="165"/>
      <c r="AH119" s="166"/>
      <c r="AL119" s="136" t="s">
        <v>360</v>
      </c>
    </row>
    <row r="120" spans="1:38" s="103" customFormat="1" ht="34.5" customHeight="1">
      <c r="A120" s="158">
        <v>3</v>
      </c>
      <c r="B120" s="159"/>
      <c r="C120" s="160" t="str">
        <f>IF('【基準年度】事業所1~3'!C$145="","",'【基準年度】事業所1~3'!C$145)</f>
        <v/>
      </c>
      <c r="D120" s="161"/>
      <c r="E120" s="161"/>
      <c r="F120" s="161"/>
      <c r="G120" s="161"/>
      <c r="H120" s="161"/>
      <c r="I120" s="161"/>
      <c r="J120" s="161"/>
      <c r="K120" s="161"/>
      <c r="L120" s="162"/>
      <c r="M120" s="163" t="str">
        <f>IF('【基準年度】事業所1~3'!C$146="","",'【基準年度】事業所1~3'!C$146)</f>
        <v/>
      </c>
      <c r="N120" s="163"/>
      <c r="O120" s="163"/>
      <c r="P120" s="163"/>
      <c r="Q120" s="163"/>
      <c r="R120" s="163"/>
      <c r="S120" s="163"/>
      <c r="T120" s="163"/>
      <c r="U120" s="163"/>
      <c r="V120" s="163"/>
      <c r="W120" s="163"/>
      <c r="X120" s="163"/>
      <c r="Y120" s="164" t="str">
        <f>IF('【基準年度】事業所1~3'!H$196=0,"",ROUND('【基準年度】事業所1~3'!H$196,0))</f>
        <v/>
      </c>
      <c r="Z120" s="165"/>
      <c r="AA120" s="165"/>
      <c r="AB120" s="165"/>
      <c r="AC120" s="165"/>
      <c r="AD120" s="165"/>
      <c r="AE120" s="165"/>
      <c r="AF120" s="165"/>
      <c r="AG120" s="165"/>
      <c r="AH120" s="166"/>
    </row>
    <row r="121" spans="1:38" s="103" customFormat="1" ht="34.5" customHeight="1">
      <c r="A121" s="158">
        <v>4</v>
      </c>
      <c r="B121" s="159"/>
      <c r="C121" s="160" t="str">
        <f>IF('【基準年度】事業所4~6'!C$3="","",'【基準年度】事業所4~6'!C$3)</f>
        <v/>
      </c>
      <c r="D121" s="161"/>
      <c r="E121" s="161"/>
      <c r="F121" s="161"/>
      <c r="G121" s="161"/>
      <c r="H121" s="161"/>
      <c r="I121" s="161"/>
      <c r="J121" s="161"/>
      <c r="K121" s="161"/>
      <c r="L121" s="162"/>
      <c r="M121" s="163" t="str">
        <f>IF('【基準年度】事業所4~6'!C$4="","",'【基準年度】事業所4~6'!C$4)</f>
        <v/>
      </c>
      <c r="N121" s="163"/>
      <c r="O121" s="163"/>
      <c r="P121" s="163"/>
      <c r="Q121" s="163"/>
      <c r="R121" s="163"/>
      <c r="S121" s="163"/>
      <c r="T121" s="163"/>
      <c r="U121" s="163"/>
      <c r="V121" s="163"/>
      <c r="W121" s="163"/>
      <c r="X121" s="163"/>
      <c r="Y121" s="164" t="str">
        <f>IF('【基準年度】事業所4~6'!H$54=0,"",ROUND('【基準年度】事業所4~6'!H$54,0))</f>
        <v/>
      </c>
      <c r="Z121" s="165"/>
      <c r="AA121" s="165"/>
      <c r="AB121" s="165"/>
      <c r="AC121" s="165"/>
      <c r="AD121" s="165"/>
      <c r="AE121" s="165"/>
      <c r="AF121" s="165"/>
      <c r="AG121" s="165"/>
      <c r="AH121" s="166"/>
    </row>
    <row r="122" spans="1:38" s="103" customFormat="1" ht="34.5" customHeight="1">
      <c r="A122" s="158">
        <v>5</v>
      </c>
      <c r="B122" s="159"/>
      <c r="C122" s="160" t="str">
        <f>IF('【基準年度】事業所4~6'!C$74="","",'【基準年度】事業所4~6'!C$74)</f>
        <v/>
      </c>
      <c r="D122" s="161"/>
      <c r="E122" s="161"/>
      <c r="F122" s="161"/>
      <c r="G122" s="161"/>
      <c r="H122" s="161"/>
      <c r="I122" s="161"/>
      <c r="J122" s="161"/>
      <c r="K122" s="161"/>
      <c r="L122" s="162"/>
      <c r="M122" s="163" t="str">
        <f>IF('【基準年度】事業所4~6'!C$75="","",'【基準年度】事業所4~6'!C$75)</f>
        <v/>
      </c>
      <c r="N122" s="163"/>
      <c r="O122" s="163"/>
      <c r="P122" s="163"/>
      <c r="Q122" s="163"/>
      <c r="R122" s="163"/>
      <c r="S122" s="163"/>
      <c r="T122" s="163"/>
      <c r="U122" s="163"/>
      <c r="V122" s="163"/>
      <c r="W122" s="163"/>
      <c r="X122" s="163"/>
      <c r="Y122" s="164" t="str">
        <f>IF('【基準年度】事業所4~6'!H$125=0,"",ROUND('【基準年度】事業所4~6'!H$125,0))</f>
        <v/>
      </c>
      <c r="Z122" s="165"/>
      <c r="AA122" s="165"/>
      <c r="AB122" s="165"/>
      <c r="AC122" s="165"/>
      <c r="AD122" s="165"/>
      <c r="AE122" s="165"/>
      <c r="AF122" s="165"/>
      <c r="AG122" s="165"/>
      <c r="AH122" s="166"/>
    </row>
    <row r="123" spans="1:38" s="103" customFormat="1" ht="34.5" customHeight="1">
      <c r="A123" s="158">
        <v>6</v>
      </c>
      <c r="B123" s="159"/>
      <c r="C123" s="160" t="str">
        <f>IF('【基準年度】事業所4~6'!C$145="","",'【基準年度】事業所4~6'!C$145)</f>
        <v/>
      </c>
      <c r="D123" s="161"/>
      <c r="E123" s="161"/>
      <c r="F123" s="161"/>
      <c r="G123" s="161"/>
      <c r="H123" s="161"/>
      <c r="I123" s="161"/>
      <c r="J123" s="161"/>
      <c r="K123" s="161"/>
      <c r="L123" s="162"/>
      <c r="M123" s="163" t="str">
        <f>IF('【基準年度】事業所4~6'!C$146="","",'【基準年度】事業所4~6'!C$146)</f>
        <v/>
      </c>
      <c r="N123" s="163"/>
      <c r="O123" s="163"/>
      <c r="P123" s="163"/>
      <c r="Q123" s="163"/>
      <c r="R123" s="163"/>
      <c r="S123" s="163"/>
      <c r="T123" s="163"/>
      <c r="U123" s="163"/>
      <c r="V123" s="163"/>
      <c r="W123" s="163"/>
      <c r="X123" s="163"/>
      <c r="Y123" s="164" t="str">
        <f>IF('【基準年度】事業所4~6'!H$196=0,"",ROUND('【基準年度】事業所4~6'!H$196,0))</f>
        <v/>
      </c>
      <c r="Z123" s="165"/>
      <c r="AA123" s="165"/>
      <c r="AB123" s="165"/>
      <c r="AC123" s="165"/>
      <c r="AD123" s="165"/>
      <c r="AE123" s="165"/>
      <c r="AF123" s="165"/>
      <c r="AG123" s="165"/>
      <c r="AH123" s="166"/>
    </row>
    <row r="124" spans="1:38" s="103" customFormat="1" ht="34.5" customHeight="1">
      <c r="A124" s="158">
        <v>7</v>
      </c>
      <c r="B124" s="159"/>
      <c r="C124" s="160" t="str">
        <f>IF('【基準年度】事業所7~9'!C$3="","",'【基準年度】事業所7~9'!C$3)</f>
        <v/>
      </c>
      <c r="D124" s="161"/>
      <c r="E124" s="161"/>
      <c r="F124" s="161"/>
      <c r="G124" s="161"/>
      <c r="H124" s="161"/>
      <c r="I124" s="161"/>
      <c r="J124" s="161"/>
      <c r="K124" s="161"/>
      <c r="L124" s="162"/>
      <c r="M124" s="163" t="str">
        <f>IF('【基準年度】事業所7~9'!C$4="","",'【基準年度】事業所7~9'!C$4)</f>
        <v/>
      </c>
      <c r="N124" s="163"/>
      <c r="O124" s="163"/>
      <c r="P124" s="163"/>
      <c r="Q124" s="163"/>
      <c r="R124" s="163"/>
      <c r="S124" s="163"/>
      <c r="T124" s="163"/>
      <c r="U124" s="163"/>
      <c r="V124" s="163"/>
      <c r="W124" s="163"/>
      <c r="X124" s="163"/>
      <c r="Y124" s="164" t="str">
        <f>IF('【基準年度】事業所7~9'!H$54=0,"",ROUND('【基準年度】事業所7~9'!H$54,0))</f>
        <v/>
      </c>
      <c r="Z124" s="165"/>
      <c r="AA124" s="165"/>
      <c r="AB124" s="165"/>
      <c r="AC124" s="165"/>
      <c r="AD124" s="165"/>
      <c r="AE124" s="165"/>
      <c r="AF124" s="165"/>
      <c r="AG124" s="165"/>
      <c r="AH124" s="166"/>
    </row>
    <row r="125" spans="1:38" s="103" customFormat="1" ht="34.5" customHeight="1">
      <c r="A125" s="158">
        <v>8</v>
      </c>
      <c r="B125" s="159"/>
      <c r="C125" s="160" t="str">
        <f>IF('【基準年度】事業所7~9'!C$74="","",'【基準年度】事業所7~9'!C$74)</f>
        <v/>
      </c>
      <c r="D125" s="161"/>
      <c r="E125" s="161"/>
      <c r="F125" s="161"/>
      <c r="G125" s="161"/>
      <c r="H125" s="161"/>
      <c r="I125" s="161"/>
      <c r="J125" s="161"/>
      <c r="K125" s="161"/>
      <c r="L125" s="162"/>
      <c r="M125" s="163" t="str">
        <f>IF('【基準年度】事業所7~9'!C$75="","",'【基準年度】事業所7~9'!C$75)</f>
        <v/>
      </c>
      <c r="N125" s="163"/>
      <c r="O125" s="163"/>
      <c r="P125" s="163"/>
      <c r="Q125" s="163"/>
      <c r="R125" s="163"/>
      <c r="S125" s="163"/>
      <c r="T125" s="163"/>
      <c r="U125" s="163"/>
      <c r="V125" s="163"/>
      <c r="W125" s="163"/>
      <c r="X125" s="163"/>
      <c r="Y125" s="164" t="str">
        <f>IF('【基準年度】事業所7~9'!H$125=0,"",ROUND('【基準年度】事業所7~9'!H$125,0))</f>
        <v/>
      </c>
      <c r="Z125" s="165"/>
      <c r="AA125" s="165"/>
      <c r="AB125" s="165"/>
      <c r="AC125" s="165"/>
      <c r="AD125" s="165"/>
      <c r="AE125" s="165"/>
      <c r="AF125" s="165"/>
      <c r="AG125" s="165"/>
      <c r="AH125" s="166"/>
    </row>
    <row r="126" spans="1:38" s="103" customFormat="1" ht="34.5" customHeight="1">
      <c r="A126" s="158">
        <v>9</v>
      </c>
      <c r="B126" s="159"/>
      <c r="C126" s="160" t="str">
        <f>IF('【基準年度】事業所7~9'!C$145="","",'【基準年度】事業所7~9'!C$145)</f>
        <v/>
      </c>
      <c r="D126" s="161"/>
      <c r="E126" s="161"/>
      <c r="F126" s="161"/>
      <c r="G126" s="161"/>
      <c r="H126" s="161"/>
      <c r="I126" s="161"/>
      <c r="J126" s="161"/>
      <c r="K126" s="161"/>
      <c r="L126" s="162"/>
      <c r="M126" s="163" t="str">
        <f>IF('【基準年度】事業所7~9'!C$146="","",'【基準年度】事業所7~9'!C$146)</f>
        <v/>
      </c>
      <c r="N126" s="163"/>
      <c r="O126" s="163"/>
      <c r="P126" s="163"/>
      <c r="Q126" s="163"/>
      <c r="R126" s="163"/>
      <c r="S126" s="163"/>
      <c r="T126" s="163"/>
      <c r="U126" s="163"/>
      <c r="V126" s="163"/>
      <c r="W126" s="163"/>
      <c r="X126" s="163"/>
      <c r="Y126" s="164" t="str">
        <f>IF('【基準年度】事業所7~9'!H$196=0,"",ROUND('【基準年度】事業所7~9'!H$196,0))</f>
        <v/>
      </c>
      <c r="Z126" s="165"/>
      <c r="AA126" s="165"/>
      <c r="AB126" s="165"/>
      <c r="AC126" s="165"/>
      <c r="AD126" s="165"/>
      <c r="AE126" s="165"/>
      <c r="AF126" s="165"/>
      <c r="AG126" s="165"/>
      <c r="AH126" s="166"/>
    </row>
    <row r="127" spans="1:38" s="103" customFormat="1" ht="34.5" customHeight="1">
      <c r="A127" s="158">
        <v>10</v>
      </c>
      <c r="B127" s="159"/>
      <c r="C127" s="160" t="str">
        <f>IF('【基準年度】事業所10~12'!C$3="","",'【基準年度】事業所10~12'!C$3)</f>
        <v/>
      </c>
      <c r="D127" s="161"/>
      <c r="E127" s="161"/>
      <c r="F127" s="161"/>
      <c r="G127" s="161"/>
      <c r="H127" s="161"/>
      <c r="I127" s="161"/>
      <c r="J127" s="161"/>
      <c r="K127" s="161"/>
      <c r="L127" s="162"/>
      <c r="M127" s="163" t="str">
        <f>IF('【基準年度】事業所10~12'!C$4="","",'【基準年度】事業所10~12'!C$4)</f>
        <v/>
      </c>
      <c r="N127" s="163"/>
      <c r="O127" s="163"/>
      <c r="P127" s="163"/>
      <c r="Q127" s="163"/>
      <c r="R127" s="163"/>
      <c r="S127" s="163"/>
      <c r="T127" s="163"/>
      <c r="U127" s="163"/>
      <c r="V127" s="163"/>
      <c r="W127" s="163"/>
      <c r="X127" s="163"/>
      <c r="Y127" s="164" t="str">
        <f>IF('【基準年度】事業所10~12'!H$54=0,"",ROUND('【基準年度】事業所10~12'!H$54,0))</f>
        <v/>
      </c>
      <c r="Z127" s="165"/>
      <c r="AA127" s="165"/>
      <c r="AB127" s="165"/>
      <c r="AC127" s="165"/>
      <c r="AD127" s="165"/>
      <c r="AE127" s="165"/>
      <c r="AF127" s="165"/>
      <c r="AG127" s="165"/>
      <c r="AH127" s="166"/>
    </row>
    <row r="128" spans="1:38" s="103" customFormat="1" ht="34.5" customHeight="1">
      <c r="A128" s="158">
        <v>11</v>
      </c>
      <c r="B128" s="159"/>
      <c r="C128" s="160" t="str">
        <f>IF('【基準年度】事業所10~12'!C$74="","",'【基準年度】事業所10~12'!C$74)</f>
        <v/>
      </c>
      <c r="D128" s="161"/>
      <c r="E128" s="161"/>
      <c r="F128" s="161"/>
      <c r="G128" s="161"/>
      <c r="H128" s="161"/>
      <c r="I128" s="161"/>
      <c r="J128" s="161"/>
      <c r="K128" s="161"/>
      <c r="L128" s="162"/>
      <c r="M128" s="163" t="str">
        <f>IF('【基準年度】事業所10~12'!C$75="","",'【基準年度】事業所10~12'!C$75)</f>
        <v/>
      </c>
      <c r="N128" s="163"/>
      <c r="O128" s="163"/>
      <c r="P128" s="163"/>
      <c r="Q128" s="163"/>
      <c r="R128" s="163"/>
      <c r="S128" s="163"/>
      <c r="T128" s="163"/>
      <c r="U128" s="163"/>
      <c r="V128" s="163"/>
      <c r="W128" s="163"/>
      <c r="X128" s="163"/>
      <c r="Y128" s="164" t="str">
        <f>IF('【基準年度】事業所10~12'!H$125=0,"",ROUND('【基準年度】事業所10~12'!H$125,0))</f>
        <v/>
      </c>
      <c r="Z128" s="165"/>
      <c r="AA128" s="165"/>
      <c r="AB128" s="165"/>
      <c r="AC128" s="165"/>
      <c r="AD128" s="165"/>
      <c r="AE128" s="165"/>
      <c r="AF128" s="165"/>
      <c r="AG128" s="165"/>
      <c r="AH128" s="166"/>
    </row>
    <row r="129" spans="1:37" s="103" customFormat="1" ht="34.5" customHeight="1">
      <c r="A129" s="158">
        <v>12</v>
      </c>
      <c r="B129" s="159"/>
      <c r="C129" s="160" t="str">
        <f>IF('【基準年度】事業所10~12'!C$145="","",'【基準年度】事業所10~12'!C$145)</f>
        <v/>
      </c>
      <c r="D129" s="161"/>
      <c r="E129" s="161"/>
      <c r="F129" s="161"/>
      <c r="G129" s="161"/>
      <c r="H129" s="161"/>
      <c r="I129" s="161"/>
      <c r="J129" s="161"/>
      <c r="K129" s="161"/>
      <c r="L129" s="162"/>
      <c r="M129" s="163" t="str">
        <f>IF('【基準年度】事業所10~12'!C$146="","",'【基準年度】事業所10~12'!C$146)</f>
        <v/>
      </c>
      <c r="N129" s="163"/>
      <c r="O129" s="163"/>
      <c r="P129" s="163"/>
      <c r="Q129" s="163"/>
      <c r="R129" s="163"/>
      <c r="S129" s="163"/>
      <c r="T129" s="163"/>
      <c r="U129" s="163"/>
      <c r="V129" s="163"/>
      <c r="W129" s="163"/>
      <c r="X129" s="163"/>
      <c r="Y129" s="164" t="str">
        <f>IF('【基準年度】事業所10~12'!H$196=0,"",ROUND('【基準年度】事業所10~12'!H$196,0))</f>
        <v/>
      </c>
      <c r="Z129" s="165"/>
      <c r="AA129" s="165"/>
      <c r="AB129" s="165"/>
      <c r="AC129" s="165"/>
      <c r="AD129" s="165"/>
      <c r="AE129" s="165"/>
      <c r="AF129" s="165"/>
      <c r="AG129" s="165"/>
      <c r="AH129" s="166"/>
    </row>
    <row r="130" spans="1:37" s="103" customFormat="1" ht="34.5" customHeight="1">
      <c r="A130" s="158">
        <v>13</v>
      </c>
      <c r="B130" s="159"/>
      <c r="C130" s="160" t="str">
        <f>IF('【基準年度】事業所13~15'!C$3="","",'【基準年度】事業所13~15'!C$3)</f>
        <v/>
      </c>
      <c r="D130" s="161"/>
      <c r="E130" s="161"/>
      <c r="F130" s="161"/>
      <c r="G130" s="161"/>
      <c r="H130" s="161"/>
      <c r="I130" s="161"/>
      <c r="J130" s="161"/>
      <c r="K130" s="161"/>
      <c r="L130" s="162"/>
      <c r="M130" s="163" t="str">
        <f>IF('【基準年度】事業所13~15'!C$4="","",'【基準年度】事業所13~15'!C$4)</f>
        <v/>
      </c>
      <c r="N130" s="163"/>
      <c r="O130" s="163"/>
      <c r="P130" s="163"/>
      <c r="Q130" s="163"/>
      <c r="R130" s="163"/>
      <c r="S130" s="163"/>
      <c r="T130" s="163"/>
      <c r="U130" s="163"/>
      <c r="V130" s="163"/>
      <c r="W130" s="163"/>
      <c r="X130" s="163"/>
      <c r="Y130" s="164" t="str">
        <f>IF('【基準年度】事業所13~15'!H$54=0,"",ROUND('【基準年度】事業所13~15'!H$54,0))</f>
        <v/>
      </c>
      <c r="Z130" s="165"/>
      <c r="AA130" s="165"/>
      <c r="AB130" s="165"/>
      <c r="AC130" s="165"/>
      <c r="AD130" s="165"/>
      <c r="AE130" s="165"/>
      <c r="AF130" s="165"/>
      <c r="AG130" s="165"/>
      <c r="AH130" s="166"/>
    </row>
    <row r="131" spans="1:37" s="103" customFormat="1" ht="34.5" customHeight="1">
      <c r="A131" s="158">
        <v>14</v>
      </c>
      <c r="B131" s="159"/>
      <c r="C131" s="160" t="str">
        <f>IF('【基準年度】事業所13~15'!C$74="","",'【基準年度】事業所13~15'!C$74)</f>
        <v/>
      </c>
      <c r="D131" s="161"/>
      <c r="E131" s="161"/>
      <c r="F131" s="161"/>
      <c r="G131" s="161"/>
      <c r="H131" s="161"/>
      <c r="I131" s="161"/>
      <c r="J131" s="161"/>
      <c r="K131" s="161"/>
      <c r="L131" s="162"/>
      <c r="M131" s="163" t="str">
        <f>IF('【基準年度】事業所13~15'!C$75="","",'【基準年度】事業所13~15'!C$75)</f>
        <v/>
      </c>
      <c r="N131" s="163"/>
      <c r="O131" s="163"/>
      <c r="P131" s="163"/>
      <c r="Q131" s="163"/>
      <c r="R131" s="163"/>
      <c r="S131" s="163"/>
      <c r="T131" s="163"/>
      <c r="U131" s="163"/>
      <c r="V131" s="163"/>
      <c r="W131" s="163"/>
      <c r="X131" s="163"/>
      <c r="Y131" s="164" t="str">
        <f>IF('【基準年度】事業所13~15'!H$125=0,"",ROUND('【基準年度】事業所13~15'!H$125,0))</f>
        <v/>
      </c>
      <c r="Z131" s="165"/>
      <c r="AA131" s="165"/>
      <c r="AB131" s="165"/>
      <c r="AC131" s="165"/>
      <c r="AD131" s="165"/>
      <c r="AE131" s="165"/>
      <c r="AF131" s="165"/>
      <c r="AG131" s="165"/>
      <c r="AH131" s="166"/>
    </row>
    <row r="132" spans="1:37" s="103" customFormat="1" ht="34.5" customHeight="1">
      <c r="A132" s="158">
        <v>15</v>
      </c>
      <c r="B132" s="159"/>
      <c r="C132" s="160" t="str">
        <f>IF('【基準年度】事業所13~15'!C$145="","",'【基準年度】事業所13~15'!C$145)</f>
        <v/>
      </c>
      <c r="D132" s="161"/>
      <c r="E132" s="161"/>
      <c r="F132" s="161"/>
      <c r="G132" s="161"/>
      <c r="H132" s="161"/>
      <c r="I132" s="161"/>
      <c r="J132" s="161"/>
      <c r="K132" s="161"/>
      <c r="L132" s="162"/>
      <c r="M132" s="163" t="str">
        <f>IF('【基準年度】事業所13~15'!C$146="","",'【基準年度】事業所13~15'!C$146)</f>
        <v/>
      </c>
      <c r="N132" s="163"/>
      <c r="O132" s="163"/>
      <c r="P132" s="163"/>
      <c r="Q132" s="163"/>
      <c r="R132" s="163"/>
      <c r="S132" s="163"/>
      <c r="T132" s="163"/>
      <c r="U132" s="163"/>
      <c r="V132" s="163"/>
      <c r="W132" s="163"/>
      <c r="X132" s="163"/>
      <c r="Y132" s="164" t="str">
        <f>IF('【基準年度】事業所13~15'!H$196=0,"",ROUND('【基準年度】事業所13~15'!H$196,0))</f>
        <v/>
      </c>
      <c r="Z132" s="165"/>
      <c r="AA132" s="165"/>
      <c r="AB132" s="165"/>
      <c r="AC132" s="165"/>
      <c r="AD132" s="165"/>
      <c r="AE132" s="165"/>
      <c r="AF132" s="165"/>
      <c r="AG132" s="165"/>
      <c r="AH132" s="166"/>
    </row>
    <row r="133" spans="1:37" s="103" customFormat="1" ht="34.5" customHeight="1">
      <c r="A133" s="169" t="s">
        <v>108</v>
      </c>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70" t="str">
        <f>IF(AK133=0,"",SUM(Y118:AH132))</f>
        <v/>
      </c>
      <c r="Z133" s="170"/>
      <c r="AA133" s="170"/>
      <c r="AB133" s="170"/>
      <c r="AC133" s="170"/>
      <c r="AD133" s="170"/>
      <c r="AE133" s="170"/>
      <c r="AF133" s="170"/>
      <c r="AG133" s="170"/>
      <c r="AH133" s="170"/>
      <c r="AK133" s="142">
        <f>SUM(Y118:AH132)</f>
        <v>0</v>
      </c>
    </row>
    <row r="134" spans="1:37" s="103" customFormat="1" ht="6.75" customHeight="1">
      <c r="A134" s="106"/>
      <c r="B134" s="106"/>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row>
    <row r="135" spans="1:37" s="122" customFormat="1" ht="14.25" customHeight="1">
      <c r="A135" s="122" t="s">
        <v>89</v>
      </c>
      <c r="C135" s="137" t="s">
        <v>101</v>
      </c>
      <c r="D135" s="171" t="s">
        <v>126</v>
      </c>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row>
    <row r="136" spans="1:37" s="103" customFormat="1" ht="14.25">
      <c r="C136" s="109"/>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row>
    <row r="137" spans="1:37" s="103" customFormat="1" ht="14.25">
      <c r="C137" s="109"/>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row>
    <row r="138" spans="1:37" s="103" customFormat="1" ht="14.25">
      <c r="C138" s="109"/>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row>
    <row r="139" spans="1:37" s="103" customFormat="1" ht="14.25" customHeight="1">
      <c r="C139" s="137" t="s">
        <v>158</v>
      </c>
      <c r="D139" s="171" t="s">
        <v>1</v>
      </c>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row>
    <row r="140" spans="1:37" s="103" customFormat="1" ht="14.25" customHeight="1">
      <c r="C140" s="109"/>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row>
    <row r="141" spans="1:37" s="103" customFormat="1" ht="14.25">
      <c r="C141" s="109"/>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row>
    <row r="142" spans="1:37" s="113" customFormat="1" ht="14.25">
      <c r="E142" s="167" t="s">
        <v>159</v>
      </c>
      <c r="F142" s="167"/>
      <c r="G142" s="104" t="s">
        <v>81</v>
      </c>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row>
    <row r="143" spans="1:37" s="113" customFormat="1" ht="14.25">
      <c r="E143" s="167" t="s">
        <v>160</v>
      </c>
      <c r="F143" s="167"/>
      <c r="G143" s="104" t="s">
        <v>82</v>
      </c>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row>
    <row r="144" spans="1:37" s="113" customFormat="1" ht="14.25">
      <c r="E144" s="167" t="s">
        <v>161</v>
      </c>
      <c r="F144" s="167"/>
      <c r="G144" s="104" t="s">
        <v>83</v>
      </c>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row>
    <row r="145" spans="1:37" s="103" customFormat="1" ht="14.25" customHeight="1">
      <c r="C145" s="138" t="s">
        <v>162</v>
      </c>
      <c r="D145" s="168" t="s">
        <v>125</v>
      </c>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168"/>
      <c r="AE145" s="168"/>
      <c r="AF145" s="168"/>
      <c r="AG145" s="168"/>
      <c r="AH145" s="168"/>
    </row>
    <row r="146" spans="1:37" s="103" customFormat="1" ht="14.25">
      <c r="C146" s="10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row>
    <row r="147" spans="1:37" s="103" customFormat="1" ht="19.5" customHeight="1">
      <c r="A147" s="103" t="s">
        <v>59</v>
      </c>
      <c r="D147" s="215" t="s">
        <v>84</v>
      </c>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row>
    <row r="148" spans="1:37" s="103" customFormat="1" ht="19.5" customHeight="1">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214"/>
      <c r="AC148" s="205"/>
      <c r="AD148" s="204" t="str">
        <f>IF(Q48="","",Q48)</f>
        <v/>
      </c>
      <c r="AE148" s="204"/>
      <c r="AF148" s="205" t="s">
        <v>14</v>
      </c>
      <c r="AG148" s="205"/>
      <c r="AH148" s="206"/>
      <c r="AK148" s="139"/>
    </row>
    <row r="149" spans="1:37" s="103" customFormat="1" ht="18.75" customHeight="1">
      <c r="A149" s="172" t="s">
        <v>482</v>
      </c>
      <c r="B149" s="173"/>
      <c r="C149" s="176" t="s">
        <v>80</v>
      </c>
      <c r="D149" s="177"/>
      <c r="E149" s="177"/>
      <c r="F149" s="177"/>
      <c r="G149" s="177"/>
      <c r="H149" s="177"/>
      <c r="I149" s="177"/>
      <c r="J149" s="177"/>
      <c r="K149" s="177"/>
      <c r="L149" s="178"/>
      <c r="M149" s="185" t="s">
        <v>117</v>
      </c>
      <c r="N149" s="186"/>
      <c r="O149" s="186"/>
      <c r="P149" s="186"/>
      <c r="Q149" s="186"/>
      <c r="R149" s="186"/>
      <c r="S149" s="186"/>
      <c r="T149" s="186"/>
      <c r="U149" s="186"/>
      <c r="V149" s="186"/>
      <c r="W149" s="186"/>
      <c r="X149" s="187"/>
      <c r="Y149" s="185" t="s">
        <v>112</v>
      </c>
      <c r="Z149" s="186"/>
      <c r="AA149" s="186"/>
      <c r="AB149" s="186"/>
      <c r="AC149" s="186"/>
      <c r="AD149" s="186"/>
      <c r="AE149" s="186"/>
      <c r="AF149" s="186"/>
      <c r="AG149" s="186"/>
      <c r="AH149" s="187"/>
      <c r="AK149" s="140"/>
    </row>
    <row r="150" spans="1:37" s="103" customFormat="1" ht="30.75" customHeight="1">
      <c r="A150" s="174"/>
      <c r="B150" s="175"/>
      <c r="C150" s="179"/>
      <c r="D150" s="180"/>
      <c r="E150" s="180"/>
      <c r="F150" s="180"/>
      <c r="G150" s="180"/>
      <c r="H150" s="180"/>
      <c r="I150" s="180"/>
      <c r="J150" s="180"/>
      <c r="K150" s="180"/>
      <c r="L150" s="181"/>
      <c r="M150" s="188" t="s">
        <v>118</v>
      </c>
      <c r="N150" s="189"/>
      <c r="O150" s="189"/>
      <c r="P150" s="189"/>
      <c r="Q150" s="189"/>
      <c r="R150" s="189"/>
      <c r="S150" s="189"/>
      <c r="T150" s="189"/>
      <c r="U150" s="189"/>
      <c r="V150" s="189"/>
      <c r="W150" s="189"/>
      <c r="X150" s="190"/>
      <c r="Y150" s="188"/>
      <c r="Z150" s="189"/>
      <c r="AA150" s="189"/>
      <c r="AB150" s="189"/>
      <c r="AC150" s="189"/>
      <c r="AD150" s="189"/>
      <c r="AE150" s="189"/>
      <c r="AF150" s="189"/>
      <c r="AG150" s="189"/>
      <c r="AH150" s="190"/>
    </row>
    <row r="151" spans="1:37" s="103" customFormat="1" ht="17.25" customHeight="1">
      <c r="A151" s="174"/>
      <c r="B151" s="175"/>
      <c r="C151" s="182"/>
      <c r="D151" s="183"/>
      <c r="E151" s="183"/>
      <c r="F151" s="183"/>
      <c r="G151" s="183"/>
      <c r="H151" s="183"/>
      <c r="I151" s="183"/>
      <c r="J151" s="183"/>
      <c r="K151" s="183"/>
      <c r="L151" s="184"/>
      <c r="M151" s="191"/>
      <c r="N151" s="192"/>
      <c r="O151" s="192"/>
      <c r="P151" s="192"/>
      <c r="Q151" s="192"/>
      <c r="R151" s="192"/>
      <c r="S151" s="192"/>
      <c r="T151" s="192"/>
      <c r="U151" s="192"/>
      <c r="V151" s="192"/>
      <c r="W151" s="192"/>
      <c r="X151" s="193"/>
      <c r="Y151" s="194" t="s">
        <v>483</v>
      </c>
      <c r="Z151" s="195"/>
      <c r="AA151" s="195"/>
      <c r="AB151" s="195"/>
      <c r="AC151" s="195"/>
      <c r="AD151" s="195"/>
      <c r="AE151" s="195"/>
      <c r="AF151" s="195"/>
      <c r="AG151" s="195"/>
      <c r="AH151" s="196"/>
    </row>
    <row r="152" spans="1:37" s="103" customFormat="1" ht="34.5" customHeight="1">
      <c r="A152" s="158">
        <v>1</v>
      </c>
      <c r="B152" s="159"/>
      <c r="C152" s="160" t="str">
        <f>IF('【前年度】事業所1~3'!C$3="","",'【前年度】事業所1~3'!C$3)</f>
        <v/>
      </c>
      <c r="D152" s="161"/>
      <c r="E152" s="161"/>
      <c r="F152" s="161"/>
      <c r="G152" s="161"/>
      <c r="H152" s="161"/>
      <c r="I152" s="161"/>
      <c r="J152" s="161"/>
      <c r="K152" s="161"/>
      <c r="L152" s="162"/>
      <c r="M152" s="163" t="str">
        <f>IF('【前年度】事業所1~3'!C$4="","",'【前年度】事業所1~3'!C$4)</f>
        <v/>
      </c>
      <c r="N152" s="163"/>
      <c r="O152" s="163"/>
      <c r="P152" s="163"/>
      <c r="Q152" s="163"/>
      <c r="R152" s="163"/>
      <c r="S152" s="163"/>
      <c r="T152" s="163"/>
      <c r="U152" s="163"/>
      <c r="V152" s="163"/>
      <c r="W152" s="163"/>
      <c r="X152" s="163"/>
      <c r="Y152" s="164" t="str">
        <f>IF('【前年度】事業所1~3'!H$54=0,"",ROUND('【前年度】事業所1~3'!H$54,0))</f>
        <v/>
      </c>
      <c r="Z152" s="165"/>
      <c r="AA152" s="165"/>
      <c r="AB152" s="165"/>
      <c r="AC152" s="165"/>
      <c r="AD152" s="165"/>
      <c r="AE152" s="165"/>
      <c r="AF152" s="165"/>
      <c r="AG152" s="165"/>
      <c r="AH152" s="166"/>
      <c r="AK152" s="113" t="s">
        <v>356</v>
      </c>
    </row>
    <row r="153" spans="1:37" s="103" customFormat="1" ht="34.5" customHeight="1">
      <c r="A153" s="158">
        <v>2</v>
      </c>
      <c r="B153" s="159"/>
      <c r="C153" s="160" t="str">
        <f>IF('【前年度】事業所1~3'!C$74="","",'【前年度】事業所1~3'!C$74)</f>
        <v/>
      </c>
      <c r="D153" s="161"/>
      <c r="E153" s="161"/>
      <c r="F153" s="161"/>
      <c r="G153" s="161"/>
      <c r="H153" s="161"/>
      <c r="I153" s="161"/>
      <c r="J153" s="161"/>
      <c r="K153" s="161"/>
      <c r="L153" s="162"/>
      <c r="M153" s="163" t="str">
        <f>IF('【前年度】事業所1~3'!C$75="","",'【前年度】事業所1~3'!C$75)</f>
        <v/>
      </c>
      <c r="N153" s="163"/>
      <c r="O153" s="163"/>
      <c r="P153" s="163"/>
      <c r="Q153" s="163"/>
      <c r="R153" s="163"/>
      <c r="S153" s="163"/>
      <c r="T153" s="163"/>
      <c r="U153" s="163"/>
      <c r="V153" s="163"/>
      <c r="W153" s="163"/>
      <c r="X153" s="163"/>
      <c r="Y153" s="164" t="str">
        <f>IF('【前年度】事業所1~3'!H$125=0,"",ROUND('【前年度】事業所1~3'!H$125,0))</f>
        <v/>
      </c>
      <c r="Z153" s="165"/>
      <c r="AA153" s="165"/>
      <c r="AB153" s="165"/>
      <c r="AC153" s="165"/>
      <c r="AD153" s="165"/>
      <c r="AE153" s="165"/>
      <c r="AF153" s="165"/>
      <c r="AG153" s="165"/>
      <c r="AH153" s="166"/>
      <c r="AK153" s="136" t="s">
        <v>484</v>
      </c>
    </row>
    <row r="154" spans="1:37" s="103" customFormat="1" ht="34.5" customHeight="1">
      <c r="A154" s="158">
        <v>3</v>
      </c>
      <c r="B154" s="159"/>
      <c r="C154" s="160" t="str">
        <f>IF('【前年度】事業所1~3'!C$145="","",'【前年度】事業所1~3'!C$145)</f>
        <v/>
      </c>
      <c r="D154" s="161"/>
      <c r="E154" s="161"/>
      <c r="F154" s="161"/>
      <c r="G154" s="161"/>
      <c r="H154" s="161"/>
      <c r="I154" s="161"/>
      <c r="J154" s="161"/>
      <c r="K154" s="161"/>
      <c r="L154" s="162"/>
      <c r="M154" s="163" t="str">
        <f>IF('【前年度】事業所1~3'!C$146="","",'【前年度】事業所1~3'!C$146)</f>
        <v/>
      </c>
      <c r="N154" s="163"/>
      <c r="O154" s="163"/>
      <c r="P154" s="163"/>
      <c r="Q154" s="163"/>
      <c r="R154" s="163"/>
      <c r="S154" s="163"/>
      <c r="T154" s="163"/>
      <c r="U154" s="163"/>
      <c r="V154" s="163"/>
      <c r="W154" s="163"/>
      <c r="X154" s="163"/>
      <c r="Y154" s="164" t="str">
        <f>IF('【前年度】事業所1~3'!H$196=0,"",ROUND('【前年度】事業所1~3'!H$196,0))</f>
        <v/>
      </c>
      <c r="Z154" s="165"/>
      <c r="AA154" s="165"/>
      <c r="AB154" s="165"/>
      <c r="AC154" s="165"/>
      <c r="AD154" s="165"/>
      <c r="AE154" s="165"/>
      <c r="AF154" s="165"/>
      <c r="AG154" s="165"/>
      <c r="AH154" s="166"/>
    </row>
    <row r="155" spans="1:37" s="103" customFormat="1" ht="34.5" customHeight="1">
      <c r="A155" s="158">
        <v>4</v>
      </c>
      <c r="B155" s="159"/>
      <c r="C155" s="160" t="str">
        <f>IF('【前年度】事業所4~6'!C$3="","",'【前年度】事業所4~6'!C$3)</f>
        <v/>
      </c>
      <c r="D155" s="161"/>
      <c r="E155" s="161"/>
      <c r="F155" s="161"/>
      <c r="G155" s="161"/>
      <c r="H155" s="161"/>
      <c r="I155" s="161"/>
      <c r="J155" s="161"/>
      <c r="K155" s="161"/>
      <c r="L155" s="162"/>
      <c r="M155" s="163" t="str">
        <f>IF('【前年度】事業所4~6'!C$4="","",'【前年度】事業所4~6'!C$4)</f>
        <v/>
      </c>
      <c r="N155" s="163"/>
      <c r="O155" s="163"/>
      <c r="P155" s="163"/>
      <c r="Q155" s="163"/>
      <c r="R155" s="163"/>
      <c r="S155" s="163"/>
      <c r="T155" s="163"/>
      <c r="U155" s="163"/>
      <c r="V155" s="163"/>
      <c r="W155" s="163"/>
      <c r="X155" s="163"/>
      <c r="Y155" s="164" t="str">
        <f>IF('【前年度】事業所4~6'!H$54=0,"",ROUND('【前年度】事業所4~6'!H$54,0))</f>
        <v/>
      </c>
      <c r="Z155" s="165"/>
      <c r="AA155" s="165"/>
      <c r="AB155" s="165"/>
      <c r="AC155" s="165"/>
      <c r="AD155" s="165"/>
      <c r="AE155" s="165"/>
      <c r="AF155" s="165"/>
      <c r="AG155" s="165"/>
      <c r="AH155" s="166"/>
    </row>
    <row r="156" spans="1:37" s="103" customFormat="1" ht="34.5" customHeight="1">
      <c r="A156" s="158">
        <v>5</v>
      </c>
      <c r="B156" s="159"/>
      <c r="C156" s="160" t="str">
        <f>IF('【前年度】事業所4~6'!C$74="","",'【前年度】事業所4~6'!C$74)</f>
        <v/>
      </c>
      <c r="D156" s="161"/>
      <c r="E156" s="161"/>
      <c r="F156" s="161"/>
      <c r="G156" s="161"/>
      <c r="H156" s="161"/>
      <c r="I156" s="161"/>
      <c r="J156" s="161"/>
      <c r="K156" s="161"/>
      <c r="L156" s="162"/>
      <c r="M156" s="163" t="str">
        <f>IF('【前年度】事業所4~6'!C$75="","",'【前年度】事業所4~6'!C$75)</f>
        <v/>
      </c>
      <c r="N156" s="163"/>
      <c r="O156" s="163"/>
      <c r="P156" s="163"/>
      <c r="Q156" s="163"/>
      <c r="R156" s="163"/>
      <c r="S156" s="163"/>
      <c r="T156" s="163"/>
      <c r="U156" s="163"/>
      <c r="V156" s="163"/>
      <c r="W156" s="163"/>
      <c r="X156" s="163"/>
      <c r="Y156" s="164" t="str">
        <f>IF('【前年度】事業所4~6'!H$125=0,"",ROUND('【前年度】事業所4~6'!H$125,0))</f>
        <v/>
      </c>
      <c r="Z156" s="165"/>
      <c r="AA156" s="165"/>
      <c r="AB156" s="165"/>
      <c r="AC156" s="165"/>
      <c r="AD156" s="165"/>
      <c r="AE156" s="165"/>
      <c r="AF156" s="165"/>
      <c r="AG156" s="165"/>
      <c r="AH156" s="166"/>
    </row>
    <row r="157" spans="1:37" s="103" customFormat="1" ht="34.5" customHeight="1">
      <c r="A157" s="158">
        <v>6</v>
      </c>
      <c r="B157" s="159"/>
      <c r="C157" s="160" t="str">
        <f>IF('【前年度】事業所4~6'!C$145="","",'【前年度】事業所4~6'!C$145)</f>
        <v/>
      </c>
      <c r="D157" s="161"/>
      <c r="E157" s="161"/>
      <c r="F157" s="161"/>
      <c r="G157" s="161"/>
      <c r="H157" s="161"/>
      <c r="I157" s="161"/>
      <c r="J157" s="161"/>
      <c r="K157" s="161"/>
      <c r="L157" s="162"/>
      <c r="M157" s="163" t="str">
        <f>IF('【前年度】事業所4~6'!C$146="","",'【前年度】事業所4~6'!C$146)</f>
        <v/>
      </c>
      <c r="N157" s="163"/>
      <c r="O157" s="163"/>
      <c r="P157" s="163"/>
      <c r="Q157" s="163"/>
      <c r="R157" s="163"/>
      <c r="S157" s="163"/>
      <c r="T157" s="163"/>
      <c r="U157" s="163"/>
      <c r="V157" s="163"/>
      <c r="W157" s="163"/>
      <c r="X157" s="163"/>
      <c r="Y157" s="164" t="str">
        <f>IF('【前年度】事業所4~6'!H$196=0,"",ROUND('【前年度】事業所4~6'!H$196,0))</f>
        <v/>
      </c>
      <c r="Z157" s="165"/>
      <c r="AA157" s="165"/>
      <c r="AB157" s="165"/>
      <c r="AC157" s="165"/>
      <c r="AD157" s="165"/>
      <c r="AE157" s="165"/>
      <c r="AF157" s="165"/>
      <c r="AG157" s="165"/>
      <c r="AH157" s="166"/>
    </row>
    <row r="158" spans="1:37" s="103" customFormat="1" ht="34.5" customHeight="1">
      <c r="A158" s="158">
        <v>7</v>
      </c>
      <c r="B158" s="159"/>
      <c r="C158" s="160" t="str">
        <f>IF('【前年度】事業所7~9'!C$3="","",'【前年度】事業所7~9'!C$3)</f>
        <v/>
      </c>
      <c r="D158" s="161"/>
      <c r="E158" s="161"/>
      <c r="F158" s="161"/>
      <c r="G158" s="161"/>
      <c r="H158" s="161"/>
      <c r="I158" s="161"/>
      <c r="J158" s="161"/>
      <c r="K158" s="161"/>
      <c r="L158" s="162"/>
      <c r="M158" s="163" t="str">
        <f>IF('【前年度】事業所7~9'!C$4="","",'【前年度】事業所7~9'!C$4)</f>
        <v/>
      </c>
      <c r="N158" s="163"/>
      <c r="O158" s="163"/>
      <c r="P158" s="163"/>
      <c r="Q158" s="163"/>
      <c r="R158" s="163"/>
      <c r="S158" s="163"/>
      <c r="T158" s="163"/>
      <c r="U158" s="163"/>
      <c r="V158" s="163"/>
      <c r="W158" s="163"/>
      <c r="X158" s="163"/>
      <c r="Y158" s="164" t="str">
        <f>IF('【前年度】事業所7~9'!H$54=0,"",ROUND('【前年度】事業所7~9'!H$54,0))</f>
        <v/>
      </c>
      <c r="Z158" s="165"/>
      <c r="AA158" s="165"/>
      <c r="AB158" s="165"/>
      <c r="AC158" s="165"/>
      <c r="AD158" s="165"/>
      <c r="AE158" s="165"/>
      <c r="AF158" s="165"/>
      <c r="AG158" s="165"/>
      <c r="AH158" s="166"/>
    </row>
    <row r="159" spans="1:37" s="103" customFormat="1" ht="34.5" customHeight="1">
      <c r="A159" s="158">
        <v>8</v>
      </c>
      <c r="B159" s="159"/>
      <c r="C159" s="160" t="str">
        <f>IF('【前年度】事業所7~9'!C$74="","",'【前年度】事業所7~9'!C$74)</f>
        <v/>
      </c>
      <c r="D159" s="161"/>
      <c r="E159" s="161"/>
      <c r="F159" s="161"/>
      <c r="G159" s="161"/>
      <c r="H159" s="161"/>
      <c r="I159" s="161"/>
      <c r="J159" s="161"/>
      <c r="K159" s="161"/>
      <c r="L159" s="162"/>
      <c r="M159" s="163" t="str">
        <f>IF('【前年度】事業所7~9'!C$75="","",'【前年度】事業所7~9'!C$75)</f>
        <v/>
      </c>
      <c r="N159" s="163"/>
      <c r="O159" s="163"/>
      <c r="P159" s="163"/>
      <c r="Q159" s="163"/>
      <c r="R159" s="163"/>
      <c r="S159" s="163"/>
      <c r="T159" s="163"/>
      <c r="U159" s="163"/>
      <c r="V159" s="163"/>
      <c r="W159" s="163"/>
      <c r="X159" s="163"/>
      <c r="Y159" s="164" t="str">
        <f>IF('【前年度】事業所7~9'!H$125=0,"",ROUND('【前年度】事業所7~9'!H$125,0))</f>
        <v/>
      </c>
      <c r="Z159" s="165"/>
      <c r="AA159" s="165"/>
      <c r="AB159" s="165"/>
      <c r="AC159" s="165"/>
      <c r="AD159" s="165"/>
      <c r="AE159" s="165"/>
      <c r="AF159" s="165"/>
      <c r="AG159" s="165"/>
      <c r="AH159" s="166"/>
    </row>
    <row r="160" spans="1:37" s="103" customFormat="1" ht="34.5" customHeight="1">
      <c r="A160" s="158">
        <v>9</v>
      </c>
      <c r="B160" s="159"/>
      <c r="C160" s="160" t="str">
        <f>IF('【前年度】事業所7~9'!C$145="","",'【前年度】事業所7~9'!C$145)</f>
        <v/>
      </c>
      <c r="D160" s="161"/>
      <c r="E160" s="161"/>
      <c r="F160" s="161"/>
      <c r="G160" s="161"/>
      <c r="H160" s="161"/>
      <c r="I160" s="161"/>
      <c r="J160" s="161"/>
      <c r="K160" s="161"/>
      <c r="L160" s="162"/>
      <c r="M160" s="163" t="str">
        <f>IF('【前年度】事業所7~9'!C$146="","",'【前年度】事業所7~9'!C$146)</f>
        <v/>
      </c>
      <c r="N160" s="163"/>
      <c r="O160" s="163"/>
      <c r="P160" s="163"/>
      <c r="Q160" s="163"/>
      <c r="R160" s="163"/>
      <c r="S160" s="163"/>
      <c r="T160" s="163"/>
      <c r="U160" s="163"/>
      <c r="V160" s="163"/>
      <c r="W160" s="163"/>
      <c r="X160" s="163"/>
      <c r="Y160" s="164" t="str">
        <f>IF('【前年度】事業所7~9'!H$196=0,"",ROUND('【前年度】事業所7~9'!H$196,0))</f>
        <v/>
      </c>
      <c r="Z160" s="165"/>
      <c r="AA160" s="165"/>
      <c r="AB160" s="165"/>
      <c r="AC160" s="165"/>
      <c r="AD160" s="165"/>
      <c r="AE160" s="165"/>
      <c r="AF160" s="165"/>
      <c r="AG160" s="165"/>
      <c r="AH160" s="166"/>
    </row>
    <row r="161" spans="1:37" s="103" customFormat="1" ht="34.5" customHeight="1">
      <c r="A161" s="158">
        <v>10</v>
      </c>
      <c r="B161" s="159"/>
      <c r="C161" s="160" t="str">
        <f>IF('【前年度】事業所10~12'!C$3="","",'【前年度】事業所10~12'!C$3)</f>
        <v/>
      </c>
      <c r="D161" s="161"/>
      <c r="E161" s="161"/>
      <c r="F161" s="161"/>
      <c r="G161" s="161"/>
      <c r="H161" s="161"/>
      <c r="I161" s="161"/>
      <c r="J161" s="161"/>
      <c r="K161" s="161"/>
      <c r="L161" s="162"/>
      <c r="M161" s="163" t="str">
        <f>IF('【前年度】事業所10~12'!C$4="","",'【前年度】事業所10~12'!C$4)</f>
        <v/>
      </c>
      <c r="N161" s="163"/>
      <c r="O161" s="163"/>
      <c r="P161" s="163"/>
      <c r="Q161" s="163"/>
      <c r="R161" s="163"/>
      <c r="S161" s="163"/>
      <c r="T161" s="163"/>
      <c r="U161" s="163"/>
      <c r="V161" s="163"/>
      <c r="W161" s="163"/>
      <c r="X161" s="163"/>
      <c r="Y161" s="164" t="str">
        <f>IF('【前年度】事業所10~12'!H$54=0,"",ROUND('【前年度】事業所10~12'!H$54,0))</f>
        <v/>
      </c>
      <c r="Z161" s="165"/>
      <c r="AA161" s="165"/>
      <c r="AB161" s="165"/>
      <c r="AC161" s="165"/>
      <c r="AD161" s="165"/>
      <c r="AE161" s="165"/>
      <c r="AF161" s="165"/>
      <c r="AG161" s="165"/>
      <c r="AH161" s="166"/>
    </row>
    <row r="162" spans="1:37" s="103" customFormat="1" ht="34.5" customHeight="1">
      <c r="A162" s="158">
        <v>11</v>
      </c>
      <c r="B162" s="159"/>
      <c r="C162" s="160" t="str">
        <f>IF('【前年度】事業所10~12'!C$74="","",'【前年度】事業所10~12'!C$74)</f>
        <v/>
      </c>
      <c r="D162" s="161"/>
      <c r="E162" s="161"/>
      <c r="F162" s="161"/>
      <c r="G162" s="161"/>
      <c r="H162" s="161"/>
      <c r="I162" s="161"/>
      <c r="J162" s="161"/>
      <c r="K162" s="161"/>
      <c r="L162" s="162"/>
      <c r="M162" s="163" t="str">
        <f>IF('【前年度】事業所10~12'!C$75="","",'【前年度】事業所10~12'!C$75)</f>
        <v/>
      </c>
      <c r="N162" s="163"/>
      <c r="O162" s="163"/>
      <c r="P162" s="163"/>
      <c r="Q162" s="163"/>
      <c r="R162" s="163"/>
      <c r="S162" s="163"/>
      <c r="T162" s="163"/>
      <c r="U162" s="163"/>
      <c r="V162" s="163"/>
      <c r="W162" s="163"/>
      <c r="X162" s="163"/>
      <c r="Y162" s="164" t="str">
        <f>IF('【前年度】事業所10~12'!H$125=0,"",ROUND('【前年度】事業所10~12'!H$125,0))</f>
        <v/>
      </c>
      <c r="Z162" s="165"/>
      <c r="AA162" s="165"/>
      <c r="AB162" s="165"/>
      <c r="AC162" s="165"/>
      <c r="AD162" s="165"/>
      <c r="AE162" s="165"/>
      <c r="AF162" s="165"/>
      <c r="AG162" s="165"/>
      <c r="AH162" s="166"/>
    </row>
    <row r="163" spans="1:37" s="103" customFormat="1" ht="34.5" customHeight="1">
      <c r="A163" s="158">
        <v>12</v>
      </c>
      <c r="B163" s="159"/>
      <c r="C163" s="160" t="str">
        <f>IF('【前年度】事業所10~12'!C$145="","",'【前年度】事業所10~12'!C$145)</f>
        <v/>
      </c>
      <c r="D163" s="161"/>
      <c r="E163" s="161"/>
      <c r="F163" s="161"/>
      <c r="G163" s="161"/>
      <c r="H163" s="161"/>
      <c r="I163" s="161"/>
      <c r="J163" s="161"/>
      <c r="K163" s="161"/>
      <c r="L163" s="162"/>
      <c r="M163" s="163" t="str">
        <f>IF('【前年度】事業所10~12'!C$146="","",'【前年度】事業所10~12'!C$146)</f>
        <v/>
      </c>
      <c r="N163" s="163"/>
      <c r="O163" s="163"/>
      <c r="P163" s="163"/>
      <c r="Q163" s="163"/>
      <c r="R163" s="163"/>
      <c r="S163" s="163"/>
      <c r="T163" s="163"/>
      <c r="U163" s="163"/>
      <c r="V163" s="163"/>
      <c r="W163" s="163"/>
      <c r="X163" s="163"/>
      <c r="Y163" s="164" t="str">
        <f>IF('【前年度】事業所10~12'!H$196=0,"",ROUND('【前年度】事業所10~12'!H$196,0))</f>
        <v/>
      </c>
      <c r="Z163" s="165"/>
      <c r="AA163" s="165"/>
      <c r="AB163" s="165"/>
      <c r="AC163" s="165"/>
      <c r="AD163" s="165"/>
      <c r="AE163" s="165"/>
      <c r="AF163" s="165"/>
      <c r="AG163" s="165"/>
      <c r="AH163" s="166"/>
    </row>
    <row r="164" spans="1:37" s="103" customFormat="1" ht="34.5" customHeight="1">
      <c r="A164" s="158">
        <v>13</v>
      </c>
      <c r="B164" s="159"/>
      <c r="C164" s="160" t="str">
        <f>IF('【前年度】事業所13~15'!C$3="","",'【前年度】事業所13~15'!C$3)</f>
        <v/>
      </c>
      <c r="D164" s="161"/>
      <c r="E164" s="161"/>
      <c r="F164" s="161"/>
      <c r="G164" s="161"/>
      <c r="H164" s="161"/>
      <c r="I164" s="161"/>
      <c r="J164" s="161"/>
      <c r="K164" s="161"/>
      <c r="L164" s="162"/>
      <c r="M164" s="163" t="str">
        <f>IF('【前年度】事業所13~15'!C$4="","",'【前年度】事業所13~15'!C$4)</f>
        <v/>
      </c>
      <c r="N164" s="163"/>
      <c r="O164" s="163"/>
      <c r="P164" s="163"/>
      <c r="Q164" s="163"/>
      <c r="R164" s="163"/>
      <c r="S164" s="163"/>
      <c r="T164" s="163"/>
      <c r="U164" s="163"/>
      <c r="V164" s="163"/>
      <c r="W164" s="163"/>
      <c r="X164" s="163"/>
      <c r="Y164" s="164" t="str">
        <f>IF('【前年度】事業所13~15'!H$54=0,"",ROUND('【前年度】事業所13~15'!H$54,0))</f>
        <v/>
      </c>
      <c r="Z164" s="165"/>
      <c r="AA164" s="165"/>
      <c r="AB164" s="165"/>
      <c r="AC164" s="165"/>
      <c r="AD164" s="165"/>
      <c r="AE164" s="165"/>
      <c r="AF164" s="165"/>
      <c r="AG164" s="165"/>
      <c r="AH164" s="166"/>
    </row>
    <row r="165" spans="1:37" s="103" customFormat="1" ht="34.5" customHeight="1">
      <c r="A165" s="158">
        <v>14</v>
      </c>
      <c r="B165" s="159"/>
      <c r="C165" s="160" t="str">
        <f>IF('【前年度】事業所13~15'!C$74="","",'【前年度】事業所13~15'!C$74)</f>
        <v/>
      </c>
      <c r="D165" s="161"/>
      <c r="E165" s="161"/>
      <c r="F165" s="161"/>
      <c r="G165" s="161"/>
      <c r="H165" s="161"/>
      <c r="I165" s="161"/>
      <c r="J165" s="161"/>
      <c r="K165" s="161"/>
      <c r="L165" s="162"/>
      <c r="M165" s="163" t="str">
        <f>IF('【前年度】事業所13~15'!C$75="","",'【前年度】事業所13~15'!C$75)</f>
        <v/>
      </c>
      <c r="N165" s="163"/>
      <c r="O165" s="163"/>
      <c r="P165" s="163"/>
      <c r="Q165" s="163"/>
      <c r="R165" s="163"/>
      <c r="S165" s="163"/>
      <c r="T165" s="163"/>
      <c r="U165" s="163"/>
      <c r="V165" s="163"/>
      <c r="W165" s="163"/>
      <c r="X165" s="163"/>
      <c r="Y165" s="164" t="str">
        <f>IF('【前年度】事業所13~15'!H$125=0,"",ROUND('【前年度】事業所13~15'!H$125,0))</f>
        <v/>
      </c>
      <c r="Z165" s="165"/>
      <c r="AA165" s="165"/>
      <c r="AB165" s="165"/>
      <c r="AC165" s="165"/>
      <c r="AD165" s="165"/>
      <c r="AE165" s="165"/>
      <c r="AF165" s="165"/>
      <c r="AG165" s="165"/>
      <c r="AH165" s="166"/>
    </row>
    <row r="166" spans="1:37" s="103" customFormat="1" ht="34.5" customHeight="1">
      <c r="A166" s="158">
        <v>15</v>
      </c>
      <c r="B166" s="159"/>
      <c r="C166" s="160" t="str">
        <f>IF('【前年度】事業所13~15'!C$145="","",'【前年度】事業所13~15'!C$145)</f>
        <v/>
      </c>
      <c r="D166" s="161"/>
      <c r="E166" s="161"/>
      <c r="F166" s="161"/>
      <c r="G166" s="161"/>
      <c r="H166" s="161"/>
      <c r="I166" s="161"/>
      <c r="J166" s="161"/>
      <c r="K166" s="161"/>
      <c r="L166" s="162"/>
      <c r="M166" s="163" t="str">
        <f>IF('【前年度】事業所13~15'!C$146="","",'【前年度】事業所13~15'!C$146)</f>
        <v/>
      </c>
      <c r="N166" s="163"/>
      <c r="O166" s="163"/>
      <c r="P166" s="163"/>
      <c r="Q166" s="163"/>
      <c r="R166" s="163"/>
      <c r="S166" s="163"/>
      <c r="T166" s="163"/>
      <c r="U166" s="163"/>
      <c r="V166" s="163"/>
      <c r="W166" s="163"/>
      <c r="X166" s="163"/>
      <c r="Y166" s="164" t="str">
        <f>IF('【前年度】事業所13~15'!H$196=0,"",ROUND('【前年度】事業所13~15'!H$196,0))</f>
        <v/>
      </c>
      <c r="Z166" s="165"/>
      <c r="AA166" s="165"/>
      <c r="AB166" s="165"/>
      <c r="AC166" s="165"/>
      <c r="AD166" s="165"/>
      <c r="AE166" s="165"/>
      <c r="AF166" s="165"/>
      <c r="AG166" s="165"/>
      <c r="AH166" s="166"/>
    </row>
    <row r="167" spans="1:37" s="103" customFormat="1" ht="34.5" customHeight="1">
      <c r="A167" s="169" t="s">
        <v>108</v>
      </c>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70" t="str">
        <f>IF(AK167=0,"",SUM(Y152:AH166))</f>
        <v/>
      </c>
      <c r="Z167" s="170"/>
      <c r="AA167" s="170"/>
      <c r="AB167" s="170"/>
      <c r="AC167" s="170"/>
      <c r="AD167" s="170"/>
      <c r="AE167" s="170"/>
      <c r="AF167" s="170"/>
      <c r="AG167" s="170"/>
      <c r="AH167" s="170"/>
      <c r="AK167" s="142">
        <f>SUM(Y152:AH166)</f>
        <v>0</v>
      </c>
    </row>
    <row r="168" spans="1:37" s="103" customFormat="1" ht="6.75" customHeight="1">
      <c r="A168" s="106"/>
      <c r="B168" s="106"/>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row>
    <row r="169" spans="1:37" s="122" customFormat="1" ht="14.25" customHeight="1">
      <c r="A169" s="122" t="s">
        <v>89</v>
      </c>
      <c r="C169" s="137" t="s">
        <v>485</v>
      </c>
      <c r="D169" s="171" t="s">
        <v>126</v>
      </c>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row>
    <row r="170" spans="1:37" s="103" customFormat="1" ht="14.25">
      <c r="C170" s="109"/>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row>
    <row r="171" spans="1:37" s="103" customFormat="1" ht="14.25">
      <c r="C171" s="109"/>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row>
    <row r="172" spans="1:37" s="103" customFormat="1" ht="14.25">
      <c r="C172" s="109"/>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row>
    <row r="173" spans="1:37" s="103" customFormat="1" ht="14.25" customHeight="1">
      <c r="C173" s="137" t="s">
        <v>486</v>
      </c>
      <c r="D173" s="171" t="s">
        <v>1</v>
      </c>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row>
    <row r="174" spans="1:37" s="103" customFormat="1" ht="14.25" customHeight="1">
      <c r="C174" s="109"/>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row>
    <row r="175" spans="1:37" s="103" customFormat="1" ht="14.25">
      <c r="C175" s="109"/>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row>
    <row r="176" spans="1:37" s="113" customFormat="1" ht="14.25">
      <c r="E176" s="167" t="s">
        <v>487</v>
      </c>
      <c r="F176" s="167"/>
      <c r="G176" s="104" t="s">
        <v>81</v>
      </c>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row>
    <row r="177" spans="3:34" s="113" customFormat="1" ht="14.25">
      <c r="E177" s="167" t="s">
        <v>488</v>
      </c>
      <c r="F177" s="167"/>
      <c r="G177" s="104" t="s">
        <v>82</v>
      </c>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row>
    <row r="178" spans="3:34" s="113" customFormat="1" ht="14.25">
      <c r="E178" s="167" t="s">
        <v>489</v>
      </c>
      <c r="F178" s="167"/>
      <c r="G178" s="104" t="s">
        <v>83</v>
      </c>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row>
    <row r="179" spans="3:34" s="103" customFormat="1" ht="14.25" customHeight="1">
      <c r="C179" s="138" t="s">
        <v>490</v>
      </c>
      <c r="D179" s="168" t="s">
        <v>125</v>
      </c>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row>
    <row r="180" spans="3:34" s="103" customFormat="1" ht="14.25">
      <c r="C180" s="10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row>
    <row r="181" spans="3:34"/>
  </sheetData>
  <dataConsolidate/>
  <mergeCells count="710">
    <mergeCell ref="A3:AH4"/>
    <mergeCell ref="H42:I42"/>
    <mergeCell ref="O42:P42"/>
    <mergeCell ref="AR104:BA104"/>
    <mergeCell ref="AR105:BA105"/>
    <mergeCell ref="AR106:BA106"/>
    <mergeCell ref="AW99:BA99"/>
    <mergeCell ref="AW93:BA93"/>
    <mergeCell ref="AL98:AV98"/>
    <mergeCell ref="AW98:BA98"/>
    <mergeCell ref="AP101:AV101"/>
    <mergeCell ref="AW101:BA101"/>
    <mergeCell ref="AK100:AK103"/>
    <mergeCell ref="AL100:AO101"/>
    <mergeCell ref="AP100:AV100"/>
    <mergeCell ref="AW100:BA100"/>
    <mergeCell ref="AL102:AO103"/>
    <mergeCell ref="AP102:AV102"/>
    <mergeCell ref="AW102:BA102"/>
    <mergeCell ref="AN88:AV88"/>
    <mergeCell ref="AW83:BA83"/>
    <mergeCell ref="AL79:AV79"/>
    <mergeCell ref="AW79:BA79"/>
    <mergeCell ref="AL76:AV76"/>
    <mergeCell ref="BM69:CD69"/>
    <mergeCell ref="BJ70:BU71"/>
    <mergeCell ref="BV70:BZ70"/>
    <mergeCell ref="CA70:CG71"/>
    <mergeCell ref="BV71:BZ71"/>
    <mergeCell ref="BB104:BH104"/>
    <mergeCell ref="CA72:CG72"/>
    <mergeCell ref="BV73:BZ73"/>
    <mergeCell ref="CA73:CG73"/>
    <mergeCell ref="BK74:BU74"/>
    <mergeCell ref="BV77:BZ77"/>
    <mergeCell ref="CA74:CG74"/>
    <mergeCell ref="CA75:CG75"/>
    <mergeCell ref="CA76:CG76"/>
    <mergeCell ref="CA77:CG77"/>
    <mergeCell ref="CA78:CG78"/>
    <mergeCell ref="BK79:BU79"/>
    <mergeCell ref="BV79:BZ79"/>
    <mergeCell ref="CA79:CG79"/>
    <mergeCell ref="BK80:BU80"/>
    <mergeCell ref="BV80:BZ80"/>
    <mergeCell ref="CA80:CG80"/>
    <mergeCell ref="BB98:BH98"/>
    <mergeCell ref="BK81:BU81"/>
    <mergeCell ref="BB105:BH105"/>
    <mergeCell ref="BB106:BH106"/>
    <mergeCell ref="BV72:BZ72"/>
    <mergeCell ref="BB102:BH102"/>
    <mergeCell ref="BB93:BH93"/>
    <mergeCell ref="BV91:BZ91"/>
    <mergeCell ref="BV97:BZ97"/>
    <mergeCell ref="BK72:BU72"/>
    <mergeCell ref="AL99:AV99"/>
    <mergeCell ref="AP103:AV103"/>
    <mergeCell ref="AW103:BA103"/>
    <mergeCell ref="BB103:BH103"/>
    <mergeCell ref="BK77:BU77"/>
    <mergeCell ref="BB101:BH101"/>
    <mergeCell ref="BB100:BH100"/>
    <mergeCell ref="BL73:BU73"/>
    <mergeCell ref="BB99:BH99"/>
    <mergeCell ref="BK75:BU75"/>
    <mergeCell ref="BV75:BZ75"/>
    <mergeCell ref="BK76:BU76"/>
    <mergeCell ref="BV76:BZ76"/>
    <mergeCell ref="BV74:BZ74"/>
    <mergeCell ref="BK78:BU78"/>
    <mergeCell ref="BV78:BZ78"/>
    <mergeCell ref="AL97:AV97"/>
    <mergeCell ref="AW97:BA97"/>
    <mergeCell ref="BB97:BH97"/>
    <mergeCell ref="BM83:BU83"/>
    <mergeCell ref="BV83:BZ83"/>
    <mergeCell ref="CA83:CG83"/>
    <mergeCell ref="BK84:BM85"/>
    <mergeCell ref="BN84:BU84"/>
    <mergeCell ref="BV84:BZ84"/>
    <mergeCell ref="CA84:CG84"/>
    <mergeCell ref="AL96:AV96"/>
    <mergeCell ref="AW96:BA96"/>
    <mergeCell ref="BB96:BH96"/>
    <mergeCell ref="BN85:BU85"/>
    <mergeCell ref="BV85:BZ85"/>
    <mergeCell ref="CA85:CG85"/>
    <mergeCell ref="CA87:CG87"/>
    <mergeCell ref="CA88:CG88"/>
    <mergeCell ref="CA89:CG89"/>
    <mergeCell ref="BK90:BU90"/>
    <mergeCell ref="BV90:BZ90"/>
    <mergeCell ref="CA90:CG90"/>
    <mergeCell ref="BK91:BU91"/>
    <mergeCell ref="BV81:BZ81"/>
    <mergeCell ref="CA81:CG81"/>
    <mergeCell ref="BK82:BL83"/>
    <mergeCell ref="BM82:BU82"/>
    <mergeCell ref="BV82:BZ82"/>
    <mergeCell ref="CA82:CG82"/>
    <mergeCell ref="CA91:CG91"/>
    <mergeCell ref="BM87:BU87"/>
    <mergeCell ref="BV87:BZ87"/>
    <mergeCell ref="BM88:BU88"/>
    <mergeCell ref="BV88:BZ88"/>
    <mergeCell ref="BK89:BU89"/>
    <mergeCell ref="BV89:BZ89"/>
    <mergeCell ref="AL93:AV93"/>
    <mergeCell ref="AL94:AN95"/>
    <mergeCell ref="AO94:AV94"/>
    <mergeCell ref="AW94:BA94"/>
    <mergeCell ref="BK92:BU92"/>
    <mergeCell ref="BK99:BU99"/>
    <mergeCell ref="BV99:BZ99"/>
    <mergeCell ref="AN86:AV86"/>
    <mergeCell ref="AW86:BA86"/>
    <mergeCell ref="BV92:BZ92"/>
    <mergeCell ref="CA92:CG92"/>
    <mergeCell ref="BK93:BU93"/>
    <mergeCell ref="BV93:BZ93"/>
    <mergeCell ref="BB92:BH92"/>
    <mergeCell ref="CA93:CG93"/>
    <mergeCell ref="BV96:BZ96"/>
    <mergeCell ref="CA96:CG96"/>
    <mergeCell ref="BK94:BM95"/>
    <mergeCell ref="BN94:BU94"/>
    <mergeCell ref="BV94:BZ94"/>
    <mergeCell ref="CA94:CG94"/>
    <mergeCell ref="BO95:BT95"/>
    <mergeCell ref="BV95:BZ95"/>
    <mergeCell ref="BK86:BL88"/>
    <mergeCell ref="BM86:BU86"/>
    <mergeCell ref="BV86:BZ86"/>
    <mergeCell ref="CA86:CG86"/>
    <mergeCell ref="AP95:AU95"/>
    <mergeCell ref="AW95:BA95"/>
    <mergeCell ref="CA100:CG100"/>
    <mergeCell ref="CA99:CG99"/>
    <mergeCell ref="BB84:BH84"/>
    <mergeCell ref="AO85:AV85"/>
    <mergeCell ref="AW85:BA85"/>
    <mergeCell ref="BB85:BH85"/>
    <mergeCell ref="BJ100:BJ103"/>
    <mergeCell ref="BK100:BN101"/>
    <mergeCell ref="BK102:BN103"/>
    <mergeCell ref="CA98:CG98"/>
    <mergeCell ref="CA103:CG103"/>
    <mergeCell ref="CA101:CG101"/>
    <mergeCell ref="BO102:BU102"/>
    <mergeCell ref="BV102:BZ102"/>
    <mergeCell ref="CA102:CG102"/>
    <mergeCell ref="BK98:BU98"/>
    <mergeCell ref="BV98:BZ98"/>
    <mergeCell ref="BB94:BH94"/>
    <mergeCell ref="BJ72:BJ99"/>
    <mergeCell ref="CA97:CG97"/>
    <mergeCell ref="AL91:AV91"/>
    <mergeCell ref="AW91:BA91"/>
    <mergeCell ref="BB91:BH91"/>
    <mergeCell ref="CA95:CG95"/>
    <mergeCell ref="BO100:BU100"/>
    <mergeCell ref="BV100:BZ100"/>
    <mergeCell ref="BB86:BH86"/>
    <mergeCell ref="AL82:AM83"/>
    <mergeCell ref="AN82:AV82"/>
    <mergeCell ref="AW82:BA82"/>
    <mergeCell ref="BB82:BH82"/>
    <mergeCell ref="AN83:AV83"/>
    <mergeCell ref="BB88:BH88"/>
    <mergeCell ref="AL89:AV89"/>
    <mergeCell ref="AL86:AM88"/>
    <mergeCell ref="AW88:BA88"/>
    <mergeCell ref="AL90:AV90"/>
    <mergeCell ref="BK96:BU96"/>
    <mergeCell ref="AW90:BA90"/>
    <mergeCell ref="BB90:BH90"/>
    <mergeCell ref="BK97:BU97"/>
    <mergeCell ref="AN87:AV87"/>
    <mergeCell ref="AW87:BA87"/>
    <mergeCell ref="BB87:BH87"/>
    <mergeCell ref="AL92:AV92"/>
    <mergeCell ref="AW92:BA92"/>
    <mergeCell ref="AW89:BA89"/>
    <mergeCell ref="BB89:BH89"/>
    <mergeCell ref="BQ106:BZ106"/>
    <mergeCell ref="CA106:CG106"/>
    <mergeCell ref="AL78:AV78"/>
    <mergeCell ref="AW78:BA78"/>
    <mergeCell ref="BB78:BH78"/>
    <mergeCell ref="AL80:AV80"/>
    <mergeCell ref="AW80:BA80"/>
    <mergeCell ref="AL77:AV77"/>
    <mergeCell ref="AW77:BA77"/>
    <mergeCell ref="BB77:BH77"/>
    <mergeCell ref="BB80:BH80"/>
    <mergeCell ref="BQ104:BZ104"/>
    <mergeCell ref="CA104:CG104"/>
    <mergeCell ref="BQ105:BZ105"/>
    <mergeCell ref="CA105:CG105"/>
    <mergeCell ref="AL81:AV81"/>
    <mergeCell ref="AW81:BA81"/>
    <mergeCell ref="BB81:BH81"/>
    <mergeCell ref="BO103:BU103"/>
    <mergeCell ref="BV103:BZ103"/>
    <mergeCell ref="BB83:BH83"/>
    <mergeCell ref="BO101:BU101"/>
    <mergeCell ref="BV101:BZ101"/>
    <mergeCell ref="AL84:AN85"/>
    <mergeCell ref="AK72:AK99"/>
    <mergeCell ref="AL72:AV72"/>
    <mergeCell ref="AW72:BA72"/>
    <mergeCell ref="AL74:AV74"/>
    <mergeCell ref="AW74:BA74"/>
    <mergeCell ref="AN69:BE69"/>
    <mergeCell ref="AK70:AV71"/>
    <mergeCell ref="AW70:BA70"/>
    <mergeCell ref="BB70:BH71"/>
    <mergeCell ref="AW71:BA71"/>
    <mergeCell ref="AW76:BA76"/>
    <mergeCell ref="BB76:BH76"/>
    <mergeCell ref="BB74:BH74"/>
    <mergeCell ref="AL75:AV75"/>
    <mergeCell ref="AW75:BA75"/>
    <mergeCell ref="BB75:BH75"/>
    <mergeCell ref="BB72:BH72"/>
    <mergeCell ref="AM73:AV73"/>
    <mergeCell ref="AW73:BA73"/>
    <mergeCell ref="BB73:BH73"/>
    <mergeCell ref="BB79:BH79"/>
    <mergeCell ref="AO84:AV84"/>
    <mergeCell ref="AW84:BA84"/>
    <mergeCell ref="BB95:BH95"/>
    <mergeCell ref="AB101:AH101"/>
    <mergeCell ref="X101:AA101"/>
    <mergeCell ref="D65:AH66"/>
    <mergeCell ref="M70:T70"/>
    <mergeCell ref="M79:Q79"/>
    <mergeCell ref="U70:AA70"/>
    <mergeCell ref="F100:L100"/>
    <mergeCell ref="P50:V51"/>
    <mergeCell ref="D58:AH61"/>
    <mergeCell ref="D69:AE69"/>
    <mergeCell ref="A54:G54"/>
    <mergeCell ref="E50:G53"/>
    <mergeCell ref="A47:D53"/>
    <mergeCell ref="AE50:AH50"/>
    <mergeCell ref="P52:S52"/>
    <mergeCell ref="T52:V52"/>
    <mergeCell ref="H50:O51"/>
    <mergeCell ref="AB70:AH71"/>
    <mergeCell ref="AE51:AH51"/>
    <mergeCell ref="AE52:AG52"/>
    <mergeCell ref="D62:AH63"/>
    <mergeCell ref="X98:AA98"/>
    <mergeCell ref="X84:AA84"/>
    <mergeCell ref="X87:AA87"/>
    <mergeCell ref="X89:AA89"/>
    <mergeCell ref="AB93:AH93"/>
    <mergeCell ref="U85:W85"/>
    <mergeCell ref="U90:W90"/>
    <mergeCell ref="U95:W95"/>
    <mergeCell ref="U89:W89"/>
    <mergeCell ref="U92:W92"/>
    <mergeCell ref="U87:W87"/>
    <mergeCell ref="M71:Q71"/>
    <mergeCell ref="D67:AH68"/>
    <mergeCell ref="U71:W71"/>
    <mergeCell ref="X72:AA72"/>
    <mergeCell ref="AB72:AH72"/>
    <mergeCell ref="B76:L76"/>
    <mergeCell ref="M75:Q75"/>
    <mergeCell ref="A70:L71"/>
    <mergeCell ref="U76:W76"/>
    <mergeCell ref="U75:W75"/>
    <mergeCell ref="X74:AA74"/>
    <mergeCell ref="A72:A99"/>
    <mergeCell ref="M78:Q78"/>
    <mergeCell ref="R73:T73"/>
    <mergeCell ref="M74:Q74"/>
    <mergeCell ref="R86:T86"/>
    <mergeCell ref="R75:T75"/>
    <mergeCell ref="R81:T81"/>
    <mergeCell ref="M82:Q82"/>
    <mergeCell ref="M80:Q80"/>
    <mergeCell ref="M77:Q77"/>
    <mergeCell ref="U97:W97"/>
    <mergeCell ref="U81:W81"/>
    <mergeCell ref="X80:AA80"/>
    <mergeCell ref="Y130:AH130"/>
    <mergeCell ref="X90:AA90"/>
    <mergeCell ref="Y115:AH116"/>
    <mergeCell ref="R83:T83"/>
    <mergeCell ref="R80:T80"/>
    <mergeCell ref="W52:AA52"/>
    <mergeCell ref="U88:W88"/>
    <mergeCell ref="X91:AA91"/>
    <mergeCell ref="X73:AA73"/>
    <mergeCell ref="R89:T89"/>
    <mergeCell ref="U82:W82"/>
    <mergeCell ref="H54:AH54"/>
    <mergeCell ref="D64:AH64"/>
    <mergeCell ref="H52:L52"/>
    <mergeCell ref="M86:Q86"/>
    <mergeCell ref="B78:L78"/>
    <mergeCell ref="M73:Q73"/>
    <mergeCell ref="X86:AA86"/>
    <mergeCell ref="X88:AA88"/>
    <mergeCell ref="AB81:AH81"/>
    <mergeCell ref="AB82:AH82"/>
    <mergeCell ref="AB83:AH83"/>
    <mergeCell ref="AB84:AH84"/>
    <mergeCell ref="X85:AA85"/>
    <mergeCell ref="B94:D95"/>
    <mergeCell ref="F95:K95"/>
    <mergeCell ref="B93:L93"/>
    <mergeCell ref="AB95:AH95"/>
    <mergeCell ref="X99:AA99"/>
    <mergeCell ref="M99:Q99"/>
    <mergeCell ref="R96:T96"/>
    <mergeCell ref="F101:L101"/>
    <mergeCell ref="D112:AH112"/>
    <mergeCell ref="X100:AA100"/>
    <mergeCell ref="M101:Q101"/>
    <mergeCell ref="AB106:AH106"/>
    <mergeCell ref="AB103:AH103"/>
    <mergeCell ref="U102:W102"/>
    <mergeCell ref="A104:Q106"/>
    <mergeCell ref="M103:Q103"/>
    <mergeCell ref="X103:AA103"/>
    <mergeCell ref="X102:AA102"/>
    <mergeCell ref="AB102:AH102"/>
    <mergeCell ref="R104:AA104"/>
    <mergeCell ref="R102:T102"/>
    <mergeCell ref="M102:Q102"/>
    <mergeCell ref="AB104:AH104"/>
    <mergeCell ref="X97:AA97"/>
    <mergeCell ref="AB49:AD49"/>
    <mergeCell ref="R90:T90"/>
    <mergeCell ref="M89:Q89"/>
    <mergeCell ref="R93:T93"/>
    <mergeCell ref="M93:Q93"/>
    <mergeCell ref="M52:O52"/>
    <mergeCell ref="U72:W72"/>
    <mergeCell ref="R77:T77"/>
    <mergeCell ref="M76:Q76"/>
    <mergeCell ref="AB86:AH86"/>
    <mergeCell ref="AB87:AH87"/>
    <mergeCell ref="AB88:AH88"/>
    <mergeCell ref="X93:AA93"/>
    <mergeCell ref="U93:W93"/>
    <mergeCell ref="U91:W91"/>
    <mergeCell ref="AB89:AH89"/>
    <mergeCell ref="R87:T87"/>
    <mergeCell ref="AB78:AH78"/>
    <mergeCell ref="AB85:AH85"/>
    <mergeCell ref="X83:AA83"/>
    <mergeCell ref="AB74:AH74"/>
    <mergeCell ref="AB52:AD52"/>
    <mergeCell ref="X71:AA71"/>
    <mergeCell ref="R71:T71"/>
    <mergeCell ref="A44:G45"/>
    <mergeCell ref="H44:AH44"/>
    <mergeCell ref="L45:S45"/>
    <mergeCell ref="AF45:AH45"/>
    <mergeCell ref="AC45:AE45"/>
    <mergeCell ref="T45:W45"/>
    <mergeCell ref="P21:AG21"/>
    <mergeCell ref="K26:O26"/>
    <mergeCell ref="P23:AG23"/>
    <mergeCell ref="X45:AB45"/>
    <mergeCell ref="Q42:R42"/>
    <mergeCell ref="AB34:AD34"/>
    <mergeCell ref="B30:N30"/>
    <mergeCell ref="AA6:AB6"/>
    <mergeCell ref="K21:O21"/>
    <mergeCell ref="P24:AG24"/>
    <mergeCell ref="F24:O24"/>
    <mergeCell ref="F25:J27"/>
    <mergeCell ref="K25:O25"/>
    <mergeCell ref="AD40:AG40"/>
    <mergeCell ref="A38:G38"/>
    <mergeCell ref="P27:AG27"/>
    <mergeCell ref="P25:AG25"/>
    <mergeCell ref="P26:AG26"/>
    <mergeCell ref="P22:Q22"/>
    <mergeCell ref="K22:O23"/>
    <mergeCell ref="B21:E27"/>
    <mergeCell ref="F21:J23"/>
    <mergeCell ref="K27:O27"/>
    <mergeCell ref="AD6:AE6"/>
    <mergeCell ref="I39:Y39"/>
    <mergeCell ref="Z39:AC39"/>
    <mergeCell ref="AD39:AG39"/>
    <mergeCell ref="B29:N29"/>
    <mergeCell ref="AF34:AH34"/>
    <mergeCell ref="M119:X119"/>
    <mergeCell ref="C121:L121"/>
    <mergeCell ref="Y117:AH117"/>
    <mergeCell ref="Y118:AH118"/>
    <mergeCell ref="M116:X117"/>
    <mergeCell ref="M118:X118"/>
    <mergeCell ref="Y119:AH119"/>
    <mergeCell ref="M121:X121"/>
    <mergeCell ref="Y126:AH126"/>
    <mergeCell ref="M122:X122"/>
    <mergeCell ref="Y123:AH123"/>
    <mergeCell ref="Y124:AH124"/>
    <mergeCell ref="C120:L120"/>
    <mergeCell ref="M120:X120"/>
    <mergeCell ref="Y120:AH120"/>
    <mergeCell ref="Y122:AH122"/>
    <mergeCell ref="M123:X123"/>
    <mergeCell ref="C119:L119"/>
    <mergeCell ref="Y121:AH121"/>
    <mergeCell ref="D145:AH146"/>
    <mergeCell ref="E142:F142"/>
    <mergeCell ref="E143:F143"/>
    <mergeCell ref="E144:F144"/>
    <mergeCell ref="D139:AH141"/>
    <mergeCell ref="A133:X133"/>
    <mergeCell ref="Y133:AH133"/>
    <mergeCell ref="D135:AH138"/>
    <mergeCell ref="C125:L125"/>
    <mergeCell ref="A125:B125"/>
    <mergeCell ref="M128:X128"/>
    <mergeCell ref="M127:X127"/>
    <mergeCell ref="C128:L128"/>
    <mergeCell ref="A126:B126"/>
    <mergeCell ref="C126:L126"/>
    <mergeCell ref="M125:X125"/>
    <mergeCell ref="M126:X126"/>
    <mergeCell ref="A130:B130"/>
    <mergeCell ref="C132:L132"/>
    <mergeCell ref="M132:X132"/>
    <mergeCell ref="M131:X131"/>
    <mergeCell ref="Y131:AH131"/>
    <mergeCell ref="M130:X130"/>
    <mergeCell ref="Y129:AH129"/>
    <mergeCell ref="A124:B124"/>
    <mergeCell ref="A128:B128"/>
    <mergeCell ref="Y128:AH128"/>
    <mergeCell ref="M129:X129"/>
    <mergeCell ref="Y132:AH132"/>
    <mergeCell ref="M124:X124"/>
    <mergeCell ref="A127:B127"/>
    <mergeCell ref="Y125:AH125"/>
    <mergeCell ref="AB79:AH79"/>
    <mergeCell ref="A131:B131"/>
    <mergeCell ref="C130:L130"/>
    <mergeCell ref="C131:L131"/>
    <mergeCell ref="A132:B132"/>
    <mergeCell ref="C129:L129"/>
    <mergeCell ref="C127:L127"/>
    <mergeCell ref="A129:B129"/>
    <mergeCell ref="C124:L124"/>
    <mergeCell ref="Y127:AH127"/>
    <mergeCell ref="B90:L90"/>
    <mergeCell ref="AB90:AH90"/>
    <mergeCell ref="AB91:AH91"/>
    <mergeCell ref="AB92:AH92"/>
    <mergeCell ref="AB98:AH98"/>
    <mergeCell ref="U98:W98"/>
    <mergeCell ref="B80:L80"/>
    <mergeCell ref="E84:L84"/>
    <mergeCell ref="B81:L81"/>
    <mergeCell ref="R85:T85"/>
    <mergeCell ref="M84:Q84"/>
    <mergeCell ref="M83:Q83"/>
    <mergeCell ref="D83:L83"/>
    <mergeCell ref="D88:L88"/>
    <mergeCell ref="D87:L87"/>
    <mergeCell ref="D86:L86"/>
    <mergeCell ref="M85:Q85"/>
    <mergeCell ref="B72:L72"/>
    <mergeCell ref="B75:L75"/>
    <mergeCell ref="R74:T74"/>
    <mergeCell ref="R78:T78"/>
    <mergeCell ref="R72:T72"/>
    <mergeCell ref="B77:L77"/>
    <mergeCell ref="B74:L74"/>
    <mergeCell ref="C73:L73"/>
    <mergeCell ref="R76:T76"/>
    <mergeCell ref="M72:Q72"/>
    <mergeCell ref="U74:W74"/>
    <mergeCell ref="AB73:AH73"/>
    <mergeCell ref="AB75:AH75"/>
    <mergeCell ref="X75:AA75"/>
    <mergeCell ref="X77:AA77"/>
    <mergeCell ref="U77:W77"/>
    <mergeCell ref="AB77:AH77"/>
    <mergeCell ref="U73:W73"/>
    <mergeCell ref="X76:AA76"/>
    <mergeCell ref="U78:W78"/>
    <mergeCell ref="U80:W80"/>
    <mergeCell ref="U79:W79"/>
    <mergeCell ref="X79:AA79"/>
    <mergeCell ref="X82:AA82"/>
    <mergeCell ref="R79:T79"/>
    <mergeCell ref="AB76:AH76"/>
    <mergeCell ref="AB80:AH80"/>
    <mergeCell ref="U84:W84"/>
    <mergeCell ref="R82:T82"/>
    <mergeCell ref="X78:AA78"/>
    <mergeCell ref="R84:T84"/>
    <mergeCell ref="X81:AA81"/>
    <mergeCell ref="M81:Q81"/>
    <mergeCell ref="M91:Q91"/>
    <mergeCell ref="M87:Q87"/>
    <mergeCell ref="B82:C83"/>
    <mergeCell ref="D82:L82"/>
    <mergeCell ref="B86:C88"/>
    <mergeCell ref="M90:Q90"/>
    <mergeCell ref="M88:Q88"/>
    <mergeCell ref="R92:T92"/>
    <mergeCell ref="R91:T91"/>
    <mergeCell ref="AF114:AH114"/>
    <mergeCell ref="AB114:AC114"/>
    <mergeCell ref="D110:AH111"/>
    <mergeCell ref="C115:L117"/>
    <mergeCell ref="AB96:AH96"/>
    <mergeCell ref="D113:AH113"/>
    <mergeCell ref="AD114:AE114"/>
    <mergeCell ref="B84:D85"/>
    <mergeCell ref="R88:T88"/>
    <mergeCell ref="B91:L91"/>
    <mergeCell ref="B92:L92"/>
    <mergeCell ref="R98:T98"/>
    <mergeCell ref="R100:T100"/>
    <mergeCell ref="M100:Q100"/>
    <mergeCell ref="M115:X115"/>
    <mergeCell ref="AB94:AH94"/>
    <mergeCell ref="M98:Q98"/>
    <mergeCell ref="AB97:AH97"/>
    <mergeCell ref="X94:AA94"/>
    <mergeCell ref="R101:T101"/>
    <mergeCell ref="U103:W103"/>
    <mergeCell ref="M96:Q96"/>
    <mergeCell ref="B100:E101"/>
    <mergeCell ref="M97:Q97"/>
    <mergeCell ref="H45:K45"/>
    <mergeCell ref="AE48:AH48"/>
    <mergeCell ref="J42:K42"/>
    <mergeCell ref="Q48:R48"/>
    <mergeCell ref="A120:B120"/>
    <mergeCell ref="A123:B123"/>
    <mergeCell ref="A118:B118"/>
    <mergeCell ref="A122:B122"/>
    <mergeCell ref="A121:B121"/>
    <mergeCell ref="C122:L122"/>
    <mergeCell ref="C118:L118"/>
    <mergeCell ref="A119:B119"/>
    <mergeCell ref="C123:L123"/>
    <mergeCell ref="R99:T99"/>
    <mergeCell ref="U99:W99"/>
    <mergeCell ref="U100:W100"/>
    <mergeCell ref="U101:W101"/>
    <mergeCell ref="U96:W96"/>
    <mergeCell ref="A115:B117"/>
    <mergeCell ref="B97:L97"/>
    <mergeCell ref="B98:L98"/>
    <mergeCell ref="B102:E103"/>
    <mergeCell ref="D108:AH109"/>
    <mergeCell ref="A100:A103"/>
    <mergeCell ref="I40:Y40"/>
    <mergeCell ref="J48:K48"/>
    <mergeCell ref="W49:AA49"/>
    <mergeCell ref="H47:O47"/>
    <mergeCell ref="H53:O53"/>
    <mergeCell ref="P53:AH53"/>
    <mergeCell ref="R106:AA106"/>
    <mergeCell ref="F103:L103"/>
    <mergeCell ref="AB105:AH105"/>
    <mergeCell ref="X96:AA96"/>
    <mergeCell ref="B96:L96"/>
    <mergeCell ref="I41:AH41"/>
    <mergeCell ref="AE49:AG49"/>
    <mergeCell ref="X92:AA92"/>
    <mergeCell ref="AB99:AH99"/>
    <mergeCell ref="AB100:AH100"/>
    <mergeCell ref="W50:AD51"/>
    <mergeCell ref="U83:W83"/>
    <mergeCell ref="U86:W86"/>
    <mergeCell ref="U94:W94"/>
    <mergeCell ref="M49:O49"/>
    <mergeCell ref="AE47:AH47"/>
    <mergeCell ref="R97:T97"/>
    <mergeCell ref="R103:T103"/>
    <mergeCell ref="AK3:AZ6"/>
    <mergeCell ref="A46:G46"/>
    <mergeCell ref="O30:AG30"/>
    <mergeCell ref="W6:Y6"/>
    <mergeCell ref="A42:G42"/>
    <mergeCell ref="A43:G43"/>
    <mergeCell ref="H43:AH43"/>
    <mergeCell ref="Z40:AC40"/>
    <mergeCell ref="A35:G35"/>
    <mergeCell ref="H35:AH35"/>
    <mergeCell ref="T10:AH10"/>
    <mergeCell ref="T13:AE13"/>
    <mergeCell ref="L42:M42"/>
    <mergeCell ref="S42:T42"/>
    <mergeCell ref="H46:AH46"/>
    <mergeCell ref="A18:R18"/>
    <mergeCell ref="A36:G37"/>
    <mergeCell ref="H36:AH36"/>
    <mergeCell ref="R22:Y22"/>
    <mergeCell ref="O29:AG29"/>
    <mergeCell ref="A39:G41"/>
    <mergeCell ref="H37:AH37"/>
    <mergeCell ref="H38:T38"/>
    <mergeCell ref="U38:AH38"/>
    <mergeCell ref="R94:T94"/>
    <mergeCell ref="B89:L89"/>
    <mergeCell ref="M92:Q92"/>
    <mergeCell ref="B79:L79"/>
    <mergeCell ref="E85:L85"/>
    <mergeCell ref="Y48:Z48"/>
    <mergeCell ref="T49:V49"/>
    <mergeCell ref="AD148:AE148"/>
    <mergeCell ref="AF148:AH148"/>
    <mergeCell ref="M94:Q94"/>
    <mergeCell ref="X95:AA95"/>
    <mergeCell ref="E94:L94"/>
    <mergeCell ref="R95:T95"/>
    <mergeCell ref="M95:Q95"/>
    <mergeCell ref="F102:L102"/>
    <mergeCell ref="B99:L99"/>
    <mergeCell ref="R105:AA105"/>
    <mergeCell ref="D147:AH147"/>
    <mergeCell ref="AB148:AC148"/>
    <mergeCell ref="E47:G49"/>
    <mergeCell ref="H49:L49"/>
    <mergeCell ref="P49:S49"/>
    <mergeCell ref="W47:AD47"/>
    <mergeCell ref="P47:V47"/>
    <mergeCell ref="A149:B151"/>
    <mergeCell ref="C149:L151"/>
    <mergeCell ref="M149:X149"/>
    <mergeCell ref="Y149:AH150"/>
    <mergeCell ref="M150:X151"/>
    <mergeCell ref="Y151:AH151"/>
    <mergeCell ref="A152:B152"/>
    <mergeCell ref="C152:L152"/>
    <mergeCell ref="M152:X152"/>
    <mergeCell ref="Y152:AH152"/>
    <mergeCell ref="A153:B153"/>
    <mergeCell ref="C153:L153"/>
    <mergeCell ref="M153:X153"/>
    <mergeCell ref="Y153:AH153"/>
    <mergeCell ref="A154:B154"/>
    <mergeCell ref="C154:L154"/>
    <mergeCell ref="M154:X154"/>
    <mergeCell ref="Y154:AH154"/>
    <mergeCell ref="A155:B155"/>
    <mergeCell ref="C155:L155"/>
    <mergeCell ref="M155:X155"/>
    <mergeCell ref="Y155:AH155"/>
    <mergeCell ref="A156:B156"/>
    <mergeCell ref="C156:L156"/>
    <mergeCell ref="M156:X156"/>
    <mergeCell ref="Y156:AH156"/>
    <mergeCell ref="A157:B157"/>
    <mergeCell ref="C157:L157"/>
    <mergeCell ref="M157:X157"/>
    <mergeCell ref="Y157:AH157"/>
    <mergeCell ref="A158:B158"/>
    <mergeCell ref="C158:L158"/>
    <mergeCell ref="M158:X158"/>
    <mergeCell ref="Y158:AH158"/>
    <mergeCell ref="A159:B159"/>
    <mergeCell ref="C159:L159"/>
    <mergeCell ref="M159:X159"/>
    <mergeCell ref="Y159:AH159"/>
    <mergeCell ref="A160:B160"/>
    <mergeCell ref="C160:L160"/>
    <mergeCell ref="M160:X160"/>
    <mergeCell ref="Y160:AH160"/>
    <mergeCell ref="A161:B161"/>
    <mergeCell ref="C161:L161"/>
    <mergeCell ref="M161:X161"/>
    <mergeCell ref="Y161:AH161"/>
    <mergeCell ref="A162:B162"/>
    <mergeCell ref="C162:L162"/>
    <mergeCell ref="M162:X162"/>
    <mergeCell ref="Y162:AH162"/>
    <mergeCell ref="A163:B163"/>
    <mergeCell ref="C163:L163"/>
    <mergeCell ref="M163:X163"/>
    <mergeCell ref="Y163:AH163"/>
    <mergeCell ref="A164:B164"/>
    <mergeCell ref="C164:L164"/>
    <mergeCell ref="M164:X164"/>
    <mergeCell ref="Y164:AH164"/>
    <mergeCell ref="A165:B165"/>
    <mergeCell ref="C165:L165"/>
    <mergeCell ref="M165:X165"/>
    <mergeCell ref="Y165:AH165"/>
    <mergeCell ref="E178:F178"/>
    <mergeCell ref="D179:AH180"/>
    <mergeCell ref="A166:B166"/>
    <mergeCell ref="C166:L166"/>
    <mergeCell ref="M166:X166"/>
    <mergeCell ref="Y166:AH166"/>
    <mergeCell ref="A167:X167"/>
    <mergeCell ref="Y167:AH167"/>
    <mergeCell ref="D169:AH172"/>
    <mergeCell ref="D173:AH175"/>
    <mergeCell ref="E176:F176"/>
    <mergeCell ref="E177:F177"/>
  </mergeCells>
  <phoneticPr fontId="2"/>
  <conditionalFormatting sqref="W6:Y6">
    <cfRule type="expression" dxfId="123" priority="321" stopIfTrue="1">
      <formula>$W$6=""</formula>
    </cfRule>
  </conditionalFormatting>
  <conditionalFormatting sqref="AA6:AB6">
    <cfRule type="expression" dxfId="122" priority="306" stopIfTrue="1">
      <formula>$AA$6=""</formula>
    </cfRule>
  </conditionalFormatting>
  <conditionalFormatting sqref="AD6:AE6">
    <cfRule type="expression" dxfId="121" priority="303" stopIfTrue="1">
      <formula>$AD$6=""</formula>
    </cfRule>
  </conditionalFormatting>
  <conditionalFormatting sqref="T10">
    <cfRule type="expression" dxfId="120" priority="302" stopIfTrue="1">
      <formula>$T$10=""</formula>
    </cfRule>
  </conditionalFormatting>
  <conditionalFormatting sqref="T13">
    <cfRule type="expression" dxfId="119" priority="300" stopIfTrue="1">
      <formula>$T$13=""</formula>
    </cfRule>
  </conditionalFormatting>
  <conditionalFormatting sqref="S18">
    <cfRule type="expression" dxfId="118" priority="299" stopIfTrue="1">
      <formula>$S$18=""</formula>
    </cfRule>
  </conditionalFormatting>
  <conditionalFormatting sqref="P21:AG21">
    <cfRule type="expression" dxfId="117" priority="298" stopIfTrue="1">
      <formula>$P$21=""</formula>
    </cfRule>
  </conditionalFormatting>
  <conditionalFormatting sqref="R22">
    <cfRule type="expression" dxfId="116" priority="297" stopIfTrue="1">
      <formula>$R$22=""</formula>
    </cfRule>
  </conditionalFormatting>
  <conditionalFormatting sqref="P23:AG23">
    <cfRule type="expression" dxfId="115" priority="295" stopIfTrue="1">
      <formula>$P$23=""</formula>
    </cfRule>
  </conditionalFormatting>
  <conditionalFormatting sqref="P24:AG24">
    <cfRule type="expression" dxfId="114" priority="294" stopIfTrue="1">
      <formula>$P$24=""</formula>
    </cfRule>
  </conditionalFormatting>
  <conditionalFormatting sqref="P25">
    <cfRule type="expression" dxfId="113" priority="293" stopIfTrue="1">
      <formula>$P$25=""</formula>
    </cfRule>
  </conditionalFormatting>
  <conditionalFormatting sqref="P26">
    <cfRule type="expression" dxfId="112" priority="290" stopIfTrue="1">
      <formula>$P$26=""</formula>
    </cfRule>
  </conditionalFormatting>
  <conditionalFormatting sqref="H35:AH35">
    <cfRule type="expression" dxfId="111" priority="285" stopIfTrue="1">
      <formula>$H$35=""</formula>
    </cfRule>
  </conditionalFormatting>
  <conditionalFormatting sqref="H37:AH37">
    <cfRule type="expression" dxfId="110" priority="284" stopIfTrue="1">
      <formula>$H$37=""</formula>
    </cfRule>
  </conditionalFormatting>
  <conditionalFormatting sqref="H38:T38">
    <cfRule type="expression" dxfId="109" priority="283" stopIfTrue="1">
      <formula>$H$38=""</formula>
    </cfRule>
  </conditionalFormatting>
  <conditionalFormatting sqref="U38:AH38">
    <cfRule type="expression" dxfId="108" priority="282" stopIfTrue="1">
      <formula>$U$38=""</formula>
    </cfRule>
  </conditionalFormatting>
  <conditionalFormatting sqref="H43:AH43">
    <cfRule type="expression" dxfId="107" priority="266" stopIfTrue="1">
      <formula>$H$43=""</formula>
    </cfRule>
  </conditionalFormatting>
  <conditionalFormatting sqref="H44:AH44">
    <cfRule type="expression" dxfId="106" priority="265" stopIfTrue="1">
      <formula>$H$44=""</formula>
    </cfRule>
  </conditionalFormatting>
  <conditionalFormatting sqref="H46:AH46">
    <cfRule type="expression" dxfId="105" priority="264" stopIfTrue="1">
      <formula>$H$46=""</formula>
    </cfRule>
  </conditionalFormatting>
  <conditionalFormatting sqref="J48:K48">
    <cfRule type="expression" dxfId="104" priority="263" stopIfTrue="1">
      <formula>$J$48=""</formula>
    </cfRule>
  </conditionalFormatting>
  <conditionalFormatting sqref="Y48:Z48">
    <cfRule type="cellIs" dxfId="103" priority="219" stopIfTrue="1" operator="equal">
      <formula>0</formula>
    </cfRule>
    <cfRule type="expression" dxfId="102" priority="261" stopIfTrue="1">
      <formula>$Y$48=""</formula>
    </cfRule>
  </conditionalFormatting>
  <conditionalFormatting sqref="W49:AA49">
    <cfRule type="expression" dxfId="101" priority="260" stopIfTrue="1">
      <formula>$W$49=""</formula>
    </cfRule>
  </conditionalFormatting>
  <conditionalFormatting sqref="P27:AG27">
    <cfRule type="expression" dxfId="100" priority="256" stopIfTrue="1">
      <formula>$P$27=""</formula>
    </cfRule>
  </conditionalFormatting>
  <conditionalFormatting sqref="H39">
    <cfRule type="expression" dxfId="99" priority="236" stopIfTrue="1">
      <formula>$AK$39=TRUE</formula>
    </cfRule>
    <cfRule type="expression" dxfId="98" priority="240" stopIfTrue="1">
      <formula>$AK$40=TRUE</formula>
    </cfRule>
    <cfRule type="expression" dxfId="97" priority="246" stopIfTrue="1">
      <formula>$AK$41=TRUE</formula>
    </cfRule>
  </conditionalFormatting>
  <conditionalFormatting sqref="AD39:AG39">
    <cfRule type="cellIs" dxfId="96" priority="224" stopIfTrue="1" operator="equal">
      <formula>0</formula>
    </cfRule>
    <cfRule type="cellIs" priority="244" stopIfTrue="1" operator="notEqual">
      <formula>""</formula>
    </cfRule>
    <cfRule type="expression" dxfId="95" priority="245" stopIfTrue="1">
      <formula>$H$39="レ"</formula>
    </cfRule>
  </conditionalFormatting>
  <conditionalFormatting sqref="AD40:AG40">
    <cfRule type="expression" dxfId="94" priority="242" stopIfTrue="1">
      <formula>$AK$40=TRUE</formula>
    </cfRule>
  </conditionalFormatting>
  <conditionalFormatting sqref="AA34">
    <cfRule type="expression" dxfId="93" priority="231" stopIfTrue="1">
      <formula>$AK$34=TRUE</formula>
    </cfRule>
    <cfRule type="expression" dxfId="92" priority="234" stopIfTrue="1">
      <formula>$AM$34=TRUE</formula>
    </cfRule>
  </conditionalFormatting>
  <conditionalFormatting sqref="H36:AH36">
    <cfRule type="expression" dxfId="91" priority="223" stopIfTrue="1">
      <formula>$H$36=""</formula>
    </cfRule>
  </conditionalFormatting>
  <conditionalFormatting sqref="H49:L49">
    <cfRule type="cellIs" dxfId="90" priority="221" stopIfTrue="1" operator="equal">
      <formula>0</formula>
    </cfRule>
  </conditionalFormatting>
  <conditionalFormatting sqref="U94:W94">
    <cfRule type="cellIs" dxfId="89" priority="218" stopIfTrue="1" operator="equal">
      <formula>$M$94=""</formula>
    </cfRule>
  </conditionalFormatting>
  <conditionalFormatting sqref="R11">
    <cfRule type="expression" dxfId="88" priority="217" stopIfTrue="1">
      <formula>$T$10&lt;&gt;""</formula>
    </cfRule>
  </conditionalFormatting>
  <conditionalFormatting sqref="R14">
    <cfRule type="expression" dxfId="87" priority="216" stopIfTrue="1">
      <formula>$T$13&lt;&gt;""</formula>
    </cfRule>
  </conditionalFormatting>
  <conditionalFormatting sqref="X45:AB45">
    <cfRule type="cellIs" dxfId="86" priority="215" stopIfTrue="1" operator="equal">
      <formula>$L$45=""</formula>
    </cfRule>
  </conditionalFormatting>
  <conditionalFormatting sqref="AF45:AH45">
    <cfRule type="cellIs" dxfId="85" priority="213" stopIfTrue="1" operator="equal">
      <formula>$L$45=""</formula>
    </cfRule>
  </conditionalFormatting>
  <conditionalFormatting sqref="P53:AH53">
    <cfRule type="cellIs" dxfId="84" priority="209" stopIfTrue="1" operator="equal">
      <formula>$H$52=""</formula>
    </cfRule>
  </conditionalFormatting>
  <conditionalFormatting sqref="Q48:R48">
    <cfRule type="expression" dxfId="83" priority="206" stopIfTrue="1">
      <formula>$Q$48=-1</formula>
    </cfRule>
  </conditionalFormatting>
  <conditionalFormatting sqref="P52:S52">
    <cfRule type="expression" dxfId="82" priority="74" stopIfTrue="1">
      <formula>$Q$48=""</formula>
    </cfRule>
    <cfRule type="cellIs" dxfId="81" priority="205" stopIfTrue="1" operator="equal">
      <formula>$H$52=""</formula>
    </cfRule>
  </conditionalFormatting>
  <conditionalFormatting sqref="L45:S45">
    <cfRule type="expression" dxfId="80" priority="161" stopIfTrue="1">
      <formula>$L$45=""</formula>
    </cfRule>
  </conditionalFormatting>
  <conditionalFormatting sqref="H54:AH54">
    <cfRule type="expression" dxfId="79" priority="160" stopIfTrue="1">
      <formula>$H$54=""</formula>
    </cfRule>
  </conditionalFormatting>
  <conditionalFormatting sqref="H52:L52">
    <cfRule type="expression" dxfId="78" priority="159" stopIfTrue="1">
      <formula>$H$52=""</formula>
    </cfRule>
  </conditionalFormatting>
  <conditionalFormatting sqref="W52:AA52">
    <cfRule type="cellIs" dxfId="77" priority="158" stopIfTrue="1" operator="equal">
      <formula>$H$52=""</formula>
    </cfRule>
  </conditionalFormatting>
  <conditionalFormatting sqref="F95:K95">
    <cfRule type="expression" dxfId="76" priority="82" stopIfTrue="1">
      <formula>$F$95=""</formula>
    </cfRule>
  </conditionalFormatting>
  <conditionalFormatting sqref="T14">
    <cfRule type="cellIs" dxfId="75" priority="73" stopIfTrue="1" operator="equal">
      <formula>$T$13=""</formula>
    </cfRule>
  </conditionalFormatting>
  <conditionalFormatting sqref="AE34">
    <cfRule type="expression" dxfId="74" priority="71" stopIfTrue="1">
      <formula>$AK$34=TRUE</formula>
    </cfRule>
    <cfRule type="expression" dxfId="73" priority="72" stopIfTrue="1">
      <formula>$AM$34=TRUE</formula>
    </cfRule>
  </conditionalFormatting>
  <conditionalFormatting sqref="H40">
    <cfRule type="expression" dxfId="72" priority="62" stopIfTrue="1">
      <formula>$AK$39=TRUE</formula>
    </cfRule>
    <cfRule type="expression" dxfId="71" priority="63" stopIfTrue="1">
      <formula>$AK$40=TRUE</formula>
    </cfRule>
    <cfRule type="expression" dxfId="70" priority="64" stopIfTrue="1">
      <formula>$AK$41=TRUE</formula>
    </cfRule>
  </conditionalFormatting>
  <conditionalFormatting sqref="H41">
    <cfRule type="expression" dxfId="69" priority="59" stopIfTrue="1">
      <formula>$AK$39=TRUE</formula>
    </cfRule>
    <cfRule type="expression" dxfId="68" priority="60" stopIfTrue="1">
      <formula>$AK$40=TRUE</formula>
    </cfRule>
    <cfRule type="expression" dxfId="67" priority="61" stopIfTrue="1">
      <formula>$AK$41=TRUE</formula>
    </cfRule>
  </conditionalFormatting>
  <conditionalFormatting sqref="M103:Q103">
    <cfRule type="expression" dxfId="66" priority="58" stopIfTrue="1">
      <formula>$M$103=""</formula>
    </cfRule>
  </conditionalFormatting>
  <conditionalFormatting sqref="J42:K42">
    <cfRule type="expression" dxfId="65" priority="55" stopIfTrue="1">
      <formula>$J$42=""</formula>
    </cfRule>
  </conditionalFormatting>
  <conditionalFormatting sqref="Q42:R42">
    <cfRule type="expression" dxfId="64" priority="54" stopIfTrue="1">
      <formula>$Q$42=""</formula>
    </cfRule>
  </conditionalFormatting>
  <conditionalFormatting sqref="AP95:AU95">
    <cfRule type="expression" dxfId="63" priority="6" stopIfTrue="1">
      <formula>$F$95=""</formula>
    </cfRule>
  </conditionalFormatting>
  <conditionalFormatting sqref="AW103:BA103">
    <cfRule type="expression" dxfId="62" priority="5" stopIfTrue="1">
      <formula>$M$103=""</formula>
    </cfRule>
  </conditionalFormatting>
  <conditionalFormatting sqref="BO95:BT95">
    <cfRule type="expression" dxfId="61" priority="2" stopIfTrue="1">
      <formula>$F$95=""</formula>
    </cfRule>
  </conditionalFormatting>
  <conditionalFormatting sqref="BV103:BZ103">
    <cfRule type="expression" dxfId="60" priority="1" stopIfTrue="1">
      <formula>$M$103=""</formula>
    </cfRule>
  </conditionalFormatting>
  <dataValidations xWindow="761" yWindow="700" count="66">
    <dataValidation type="list" allowBlank="1" showInputMessage="1" showErrorMessage="1" prompt="日本標準産業分類における大分類_x000a_※プルダウンで選択可" sqref="H38:T38">
      <formula1>大分類</formula1>
    </dataValidation>
    <dataValidation operator="equal" allowBlank="1" showInputMessage="1" showErrorMessage="1" sqref="Y133:AH133 Y167:AH167"/>
    <dataValidation type="list" allowBlank="1" showInputMessage="1" showErrorMessage="1" promptTitle="該当事業者要件について" prompt="要件をプルダウンで選択_x000a_　第１項：大規模エネルギー使用事業者、または自動車運送　事業者_x000a_　第２項：連鎖化事業者（フランチャイズ）_x000a_　第３項：その他任意での提出事業者_x000a_　第４項：変更計画書提出事業者" sqref="S18">
      <formula1>条例該当項目</formula1>
    </dataValidation>
    <dataValidation type="list" allowBlank="1" showInputMessage="1" showErrorMessage="1" prompt="日本標準産業分類における中分類_x000a_※プルダウンで選択可" sqref="U38:AH38">
      <formula1>INDIRECT(H38)</formula1>
    </dataValidation>
    <dataValidation allowBlank="1" showInputMessage="1" showErrorMessage="1" promptTitle="入力不要" prompt="別表２（基準年度）の合計排出量を反映" sqref="H49:L49"/>
    <dataValidation allowBlank="1" showInputMessage="1" showErrorMessage="1" promptTitle="入力に際して" prompt="西暦でご記載ください。青色は入力必須の箇所、オレンジ色は該当する場合に入力が必要な箇所を表しています。入力すると、背景が白色に変わります。_x000a_青色の箇所がないか確認いただいたうえでの提出をお願いします。" sqref="W6:Y6"/>
    <dataValidation allowBlank="1" showInputMessage="1" showErrorMessage="1" prompt="【上段】事業者の名称（例：「株式会社○○」）を記入" sqref="H36:AH36"/>
    <dataValidation allowBlank="1" showInputMessage="1" showErrorMessage="1" prompt="【下段】事業者の代表者名（例：「代表取締役○○」）を入力" sqref="H37:AH37"/>
    <dataValidation allowBlank="1" showInputMessage="1" showErrorMessage="1" prompt="住所を入力" sqref="H35:AH35"/>
    <dataValidation allowBlank="1" showInputMessage="1" showErrorMessage="1" promptTitle="入力不要" prompt="別表１の原油換算エネルギー使用量の値を反映" sqref="AD39:AG39"/>
    <dataValidation allowBlank="1" showInputMessage="1" showErrorMessage="1" promptTitle="該当する場合に入力" prompt="取得している環境マネジメントシステムの名称を入力_x000a_※取得していなければ未入力" sqref="L45:S45"/>
    <dataValidation allowBlank="1" showInputMessage="1" showErrorMessage="1" promptTitle="該当する場合に入力" prompt="取得している環境マネジメントシステムの適用範囲を入力" sqref="X45:AB45"/>
    <dataValidation allowBlank="1" showInputMessage="1" showErrorMessage="1" promptTitle="該当する場合に入力" prompt="環境マネジメントシステムの取得年月日を西暦で入力" sqref="AF45:AH45"/>
    <dataValidation allowBlank="1" showInputMessage="1" showErrorMessage="1" promptTitle="該当する場合に入力" prompt="温室効果ガス排出削減に係る実績や地球温暖化防止に寄与する技術又は商品の開発等を入力" sqref="H54:AH54"/>
    <dataValidation allowBlank="1" showInputMessage="1" showErrorMessage="1" promptTitle="該当する場合に入力" prompt="原単位算定排出量を入力" sqref="H52:L52"/>
    <dataValidation allowBlank="1" showInputMessage="1" showErrorMessage="1" prompt="原単位算定排出量を入力_x000a_※基準年度を前年度に設定している場合は入力不要" sqref="P52:S52"/>
    <dataValidation allowBlank="1" showInputMessage="1" showErrorMessage="1" promptTitle="入力不要" prompt="基準年度を自動入力" sqref="AD114:AE114"/>
    <dataValidation allowBlank="1" showErrorMessage="1" sqref="U103:W103"/>
    <dataValidation allowBlank="1" showInputMessage="1" showErrorMessage="1" promptTitle="該当する場合に入力" prompt="都市ガス以外の使用している燃料の単位を入力" sqref="R95:T95"/>
    <dataValidation allowBlank="1" showInputMessage="1" showErrorMessage="1" promptTitle="該当する場合に入力" prompt="都市ガス以外の使用している燃料の名称を入力" sqref="F95:K95 AP95:AU95 BO95:BT95"/>
    <dataValidation allowBlank="1" showInputMessage="1" showErrorMessage="1" promptTitle="該当する場合に入力" prompt="都市ガス以外の使用している燃料の単位発熱量を入力" sqref="U95:W95"/>
    <dataValidation allowBlank="1" showInputMessage="1" showErrorMessage="1" promptTitle="該当する場合に入力" prompt="都市ガス以外の使用している燃料の発熱量の単位を入力" sqref="X95:AA95"/>
    <dataValidation allowBlank="1" showInputMessage="1" showErrorMessage="1" promptTitle="都市ガスの単位発熱量について" prompt="ガス会社により異なるため、ガス会社に確認のうえ、各自で入力" sqref="U94:W94"/>
    <dataValidation type="whole" operator="notEqual" allowBlank="1" showInputMessage="1" showErrorMessage="1" errorTitle="基準年度について" error="基準年度は計画開始年度よりも以前の年度に設定して下さい。" prompt="基準年度を入力_x000a_※西暦で数字のみ入力" sqref="J48:K48">
      <formula1>J42</formula1>
    </dataValidation>
    <dataValidation allowBlank="1" showInputMessage="1" showErrorMessage="1" prompt="目標排出量を入力" sqref="W49:AA49"/>
    <dataValidation allowBlank="1" showInputMessage="1" showErrorMessage="1" promptTitle="入力不要" prompt="計画最終年度を反映" sqref="Y48:Z48"/>
    <dataValidation allowBlank="1" showInputMessage="1" showErrorMessage="1" promptTitle="入力不要" prompt="基準年度を前年度以外に設定している場合、別表2（前年度）の合計排出量を反映" sqref="P49:S49"/>
    <dataValidation allowBlank="1" showInputMessage="1" showErrorMessage="1" promptTitle="入力不要" prompt="基準年度が前年度でない場合に自動で入力" sqref="S48"/>
    <dataValidation allowBlank="1" showInputMessage="1" showErrorMessage="1" promptTitle="入力不要" prompt="基準年度が計画開始の前年度でない場合に自動で表示" sqref="Q48:R48"/>
    <dataValidation allowBlank="1" showInputMessage="1" showErrorMessage="1" promptTitle="該当する場合に入力" prompt="※数値は、小数点第1位を四捨五入して整数で入力" sqref="M103:Q103 AW103:BA103 BV103:BZ103"/>
    <dataValidation allowBlank="1" showInputMessage="1" showErrorMessage="1" prompt="事業者名を入力" sqref="T13"/>
    <dataValidation allowBlank="1" showInputMessage="1" showErrorMessage="1" prompt="役職名・代表者名を入力" sqref="T14"/>
    <dataValidation allowBlank="1" showInputMessage="1" showErrorMessage="1" promptTitle="入力不要" prompt="基準年度または、前年度の事業所1～事業所15の合計値を反映" sqref="M72:Q102 AB72:AF102"/>
    <dataValidation allowBlank="1" showInputMessage="1" showErrorMessage="1" promptTitle="入力不要" prompt="【基準年度】事業所1を反映" sqref="C118:AH118"/>
    <dataValidation allowBlank="1" showInputMessage="1" showErrorMessage="1" promptTitle="入力不要" prompt="【基準年度】事業所2を反映" sqref="C119:AH119"/>
    <dataValidation allowBlank="1" showInputMessage="1" showErrorMessage="1" promptTitle="入力不要" prompt="【基準年度】事業所3を反映" sqref="C120:AH120"/>
    <dataValidation allowBlank="1" showInputMessage="1" showErrorMessage="1" promptTitle="入力不要" prompt="【基準年度】事業所4を反映" sqref="C121:AH121"/>
    <dataValidation allowBlank="1" showInputMessage="1" showErrorMessage="1" promptTitle="入力不要" prompt="【基準年度】事業所5を反映" sqref="C122:AH122"/>
    <dataValidation allowBlank="1" showInputMessage="1" showErrorMessage="1" promptTitle="入力不要" prompt="【基準年度】事業所6を反映" sqref="C123:AH123"/>
    <dataValidation allowBlank="1" showInputMessage="1" showErrorMessage="1" promptTitle="入力不要" prompt="【基準年度】事業所7を反映" sqref="C124:AH124"/>
    <dataValidation allowBlank="1" showInputMessage="1" showErrorMessage="1" promptTitle="入力不要" prompt="【基準年度】事業所8を反映" sqref="C125:AH125"/>
    <dataValidation allowBlank="1" showInputMessage="1" showErrorMessage="1" promptTitle="入力不要" prompt="【基準年度】事業所9を反映" sqref="C126:AH126"/>
    <dataValidation allowBlank="1" showInputMessage="1" showErrorMessage="1" promptTitle="入力不要" prompt="【基準年度】事業所10を反映" sqref="C127:AH127"/>
    <dataValidation allowBlank="1" showInputMessage="1" showErrorMessage="1" promptTitle="入力不要" prompt="【基準年度】事業所11を反映" sqref="C128:AH128"/>
    <dataValidation allowBlank="1" showInputMessage="1" showErrorMessage="1" promptTitle="入力不要" prompt="【基準年度】事業所12を反映" sqref="C129:AH129"/>
    <dataValidation allowBlank="1" showInputMessage="1" showErrorMessage="1" promptTitle="入力不要" prompt="【基準年度】事業所13を反映" sqref="C130:AH130"/>
    <dataValidation allowBlank="1" showInputMessage="1" showErrorMessage="1" promptTitle="入力不要" prompt="【基準年度】事業所14を反映" sqref="C131:AH131"/>
    <dataValidation allowBlank="1" showInputMessage="1" showErrorMessage="1" promptTitle="入力不要" prompt="【基準年度】事業所15を反映" sqref="C132:AH132"/>
    <dataValidation allowBlank="1" showInputMessage="1" showErrorMessage="1" promptTitle="入力不要" prompt="基準年度を計画開始年度の前年度以外に設定している場合、前年度を自動入力" sqref="AD148:AE148"/>
    <dataValidation allowBlank="1" showInputMessage="1" showErrorMessage="1" promptTitle="入力不要" prompt="【前年度】事業所1を反映" sqref="C152:AH152"/>
    <dataValidation allowBlank="1" showInputMessage="1" showErrorMessage="1" promptTitle="入力不要" prompt="【前年度】事業所2を反映" sqref="C153:AH153"/>
    <dataValidation allowBlank="1" showInputMessage="1" showErrorMessage="1" promptTitle="入力不要" prompt="【前年度】事業所3を反映" sqref="C154:AH154"/>
    <dataValidation allowBlank="1" showInputMessage="1" showErrorMessage="1" promptTitle="入力不要" prompt="【前年度】事業所4を反映" sqref="C155:AH155"/>
    <dataValidation allowBlank="1" showInputMessage="1" showErrorMessage="1" promptTitle="入力不要" prompt="【前年度】事業所5を反映" sqref="C156:AH156"/>
    <dataValidation allowBlank="1" showInputMessage="1" showErrorMessage="1" promptTitle="入力不要" prompt="【前年度】事業所6を反映" sqref="C157:AH157"/>
    <dataValidation allowBlank="1" showInputMessage="1" showErrorMessage="1" promptTitle="入力不要" prompt="【前年度】事業所7を反映" sqref="C158:AH158"/>
    <dataValidation allowBlank="1" showInputMessage="1" showErrorMessage="1" promptTitle="入力不要" prompt="【前年度】事業所8を反映" sqref="C159:AH159"/>
    <dataValidation allowBlank="1" showInputMessage="1" showErrorMessage="1" promptTitle="入力不要" prompt="【前年度】事業所9を反映" sqref="C160:AH160"/>
    <dataValidation allowBlank="1" showInputMessage="1" showErrorMessage="1" promptTitle="入力不要" prompt="【前年度】事業所10を反映" sqref="C161:L161 Y161:AH161"/>
    <dataValidation allowBlank="1" showInputMessage="1" showErrorMessage="1" promptTitle="入力不要" prompt="【前年度】】事業所10を反映" sqref="M161:X161"/>
    <dataValidation allowBlank="1" showInputMessage="1" showErrorMessage="1" promptTitle="入力不要" prompt="【前年度】事業所11を反映" sqref="C162:AH162"/>
    <dataValidation allowBlank="1" showInputMessage="1" showErrorMessage="1" promptTitle="入力不要" prompt="【前年度】事業所12を反映" sqref="C163:AH163"/>
    <dataValidation allowBlank="1" showInputMessage="1" showErrorMessage="1" promptTitle="入力不要" prompt="【前年度】事業所13を反映" sqref="C164:AH164"/>
    <dataValidation allowBlank="1" showInputMessage="1" showErrorMessage="1" promptTitle="入力不要" prompt="【前年度】事業所14を反映" sqref="C165:AH165"/>
    <dataValidation allowBlank="1" showInputMessage="1" showErrorMessage="1" promptTitle="入力不要" prompt="【前年度】事業所15を反映" sqref="C166:AH166"/>
    <dataValidation allowBlank="1" showInputMessage="1" showErrorMessage="1" prompt="西暦でご記載ください。" sqref="J42:K42 Q42:R42"/>
  </dataValidations>
  <printOptions horizontalCentered="1"/>
  <pageMargins left="0.74803149606299213" right="0.43307086614173229" top="0.31496062992125984" bottom="0.27559055118110237" header="0.31496062992125984" footer="0.19685039370078741"/>
  <pageSetup paperSize="9" scale="96" orientation="portrait" r:id="rId1"/>
  <headerFooter alignWithMargins="0"/>
  <rowBreaks count="4" manualBreakCount="4">
    <brk id="33" max="33" man="1"/>
    <brk id="68" max="33" man="1"/>
    <brk id="112" max="33" man="1"/>
    <brk id="14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5" r:id="rId4" name="Check Box 2253">
              <controlPr defaultSize="0" autoFill="0" autoLine="0" autoPict="0">
                <anchor moveWithCells="1">
                  <from>
                    <xdr:col>25</xdr:col>
                    <xdr:colOff>342900</xdr:colOff>
                    <xdr:row>33</xdr:row>
                    <xdr:rowOff>19050</xdr:rowOff>
                  </from>
                  <to>
                    <xdr:col>26</xdr:col>
                    <xdr:colOff>180975</xdr:colOff>
                    <xdr:row>33</xdr:row>
                    <xdr:rowOff>219075</xdr:rowOff>
                  </to>
                </anchor>
              </controlPr>
            </control>
          </mc:Choice>
        </mc:AlternateContent>
        <mc:AlternateContent xmlns:mc="http://schemas.openxmlformats.org/markup-compatibility/2006">
          <mc:Choice Requires="x14">
            <control shapeId="10446" r:id="rId5" name="Check Box 2254">
              <controlPr defaultSize="0" autoFill="0" autoLine="0" autoPict="0">
                <anchor moveWithCells="1">
                  <from>
                    <xdr:col>30</xdr:col>
                    <xdr:colOff>28575</xdr:colOff>
                    <xdr:row>33</xdr:row>
                    <xdr:rowOff>19050</xdr:rowOff>
                  </from>
                  <to>
                    <xdr:col>30</xdr:col>
                    <xdr:colOff>266700</xdr:colOff>
                    <xdr:row>33</xdr:row>
                    <xdr:rowOff>228600</xdr:rowOff>
                  </to>
                </anchor>
              </controlPr>
            </control>
          </mc:Choice>
        </mc:AlternateContent>
        <mc:AlternateContent xmlns:mc="http://schemas.openxmlformats.org/markup-compatibility/2006">
          <mc:Choice Requires="x14">
            <control shapeId="10454" r:id="rId6" name="Check Box 2262">
              <controlPr defaultSize="0" autoFill="0" autoLine="0" autoPict="0">
                <anchor moveWithCells="1">
                  <from>
                    <xdr:col>6</xdr:col>
                    <xdr:colOff>190500</xdr:colOff>
                    <xdr:row>40</xdr:row>
                    <xdr:rowOff>47625</xdr:rowOff>
                  </from>
                  <to>
                    <xdr:col>8</xdr:col>
                    <xdr:colOff>9525</xdr:colOff>
                    <xdr:row>40</xdr:row>
                    <xdr:rowOff>247650</xdr:rowOff>
                  </to>
                </anchor>
              </controlPr>
            </control>
          </mc:Choice>
        </mc:AlternateContent>
        <mc:AlternateContent xmlns:mc="http://schemas.openxmlformats.org/markup-compatibility/2006">
          <mc:Choice Requires="x14">
            <control shapeId="10455" r:id="rId7" name="Check Box 2263">
              <controlPr defaultSize="0" autoFill="0" autoLine="0" autoPict="0">
                <anchor moveWithCells="1">
                  <from>
                    <xdr:col>6</xdr:col>
                    <xdr:colOff>190500</xdr:colOff>
                    <xdr:row>39</xdr:row>
                    <xdr:rowOff>152400</xdr:rowOff>
                  </from>
                  <to>
                    <xdr:col>8</xdr:col>
                    <xdr:colOff>19050</xdr:colOff>
                    <xdr:row>39</xdr:row>
                    <xdr:rowOff>352425</xdr:rowOff>
                  </to>
                </anchor>
              </controlPr>
            </control>
          </mc:Choice>
        </mc:AlternateContent>
        <mc:AlternateContent xmlns:mc="http://schemas.openxmlformats.org/markup-compatibility/2006">
          <mc:Choice Requires="x14">
            <control shapeId="10456" r:id="rId8" name="Check Box 2264">
              <controlPr defaultSize="0" autoFill="0" autoLine="0" autoPict="0">
                <anchor moveWithCells="1">
                  <from>
                    <xdr:col>6</xdr:col>
                    <xdr:colOff>190500</xdr:colOff>
                    <xdr:row>38</xdr:row>
                    <xdr:rowOff>171450</xdr:rowOff>
                  </from>
                  <to>
                    <xdr:col>8</xdr:col>
                    <xdr:colOff>19050</xdr:colOff>
                    <xdr:row>38</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508</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IF(係数!$G$45="","",係数!$G$45)</f>
        <v/>
      </c>
      <c r="H50" s="72">
        <f>IF(G50="",0,D50*G50)</f>
        <v>0</v>
      </c>
    </row>
    <row r="51" spans="1:8">
      <c r="A51" s="421"/>
      <c r="B51" s="69" t="s">
        <v>518</v>
      </c>
      <c r="C51" s="68" t="s">
        <v>419</v>
      </c>
      <c r="D51" s="28"/>
      <c r="E51" s="74">
        <f>係数!$E$40</f>
        <v>9.2799999999999994</v>
      </c>
      <c r="F51" s="71">
        <f t="shared" si="0"/>
        <v>0</v>
      </c>
      <c r="G51" s="75" t="str">
        <f>IF(係数!$G$46="","",係数!$G$46)</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507</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15"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si="3"/>
        <v>0</v>
      </c>
      <c r="I107" s="26"/>
      <c r="J107" s="26"/>
      <c r="K107" s="26"/>
    </row>
    <row r="108" spans="1:11">
      <c r="A108" s="417"/>
      <c r="B108" s="70" t="s">
        <v>403</v>
      </c>
      <c r="C108" s="68" t="s">
        <v>69</v>
      </c>
      <c r="D108" s="28"/>
      <c r="E108" s="73">
        <f>係数!$E$24</f>
        <v>29.4</v>
      </c>
      <c r="F108" s="71">
        <f t="shared" si="2"/>
        <v>0</v>
      </c>
      <c r="G108" s="70">
        <f>係数!$G$24</f>
        <v>2.9399999999999999E-2</v>
      </c>
      <c r="H108" s="72">
        <f t="shared" si="3"/>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3"/>
        <v>0</v>
      </c>
      <c r="I109" s="26"/>
      <c r="J109" s="26"/>
      <c r="K109" s="26"/>
    </row>
    <row r="110" spans="1:11">
      <c r="A110" s="417"/>
      <c r="B110" s="69" t="s">
        <v>405</v>
      </c>
      <c r="C110" s="78" t="s">
        <v>397</v>
      </c>
      <c r="D110" s="28"/>
      <c r="E110" s="92">
        <f>係数!$E$26</f>
        <v>21.1</v>
      </c>
      <c r="F110" s="93">
        <f t="shared" si="2"/>
        <v>0</v>
      </c>
      <c r="G110" s="94">
        <f>係数!$G$26</f>
        <v>1.0999999999999999E-2</v>
      </c>
      <c r="H110" s="72">
        <f t="shared" si="3"/>
        <v>0</v>
      </c>
      <c r="I110" s="26"/>
      <c r="J110" s="26"/>
      <c r="K110" s="26"/>
    </row>
    <row r="111" spans="1:11">
      <c r="A111" s="417"/>
      <c r="B111" s="69" t="s">
        <v>406</v>
      </c>
      <c r="C111" s="78" t="s">
        <v>397</v>
      </c>
      <c r="D111" s="28"/>
      <c r="E111" s="95">
        <f>係数!$E$27</f>
        <v>3.41</v>
      </c>
      <c r="F111" s="93">
        <f t="shared" si="2"/>
        <v>0</v>
      </c>
      <c r="G111" s="94">
        <f>係数!$G$27</f>
        <v>2.63E-2</v>
      </c>
      <c r="H111" s="72">
        <f t="shared" si="3"/>
        <v>0</v>
      </c>
      <c r="I111" s="26"/>
      <c r="J111" s="26"/>
      <c r="K111" s="26"/>
    </row>
    <row r="112" spans="1:11">
      <c r="A112" s="417"/>
      <c r="B112" s="69" t="s">
        <v>407</v>
      </c>
      <c r="C112" s="78" t="s">
        <v>397</v>
      </c>
      <c r="D112" s="28"/>
      <c r="E112" s="95">
        <f>係数!$E$28</f>
        <v>8.41</v>
      </c>
      <c r="F112" s="93">
        <f t="shared" si="2"/>
        <v>0</v>
      </c>
      <c r="G112" s="94">
        <f>係数!$G$28</f>
        <v>3.8399999999999997E-2</v>
      </c>
      <c r="H112" s="72">
        <f t="shared" si="3"/>
        <v>0</v>
      </c>
      <c r="I112" s="26"/>
      <c r="J112" s="26"/>
      <c r="K112" s="26"/>
    </row>
    <row r="113" spans="1:11">
      <c r="A113" s="417"/>
      <c r="B113" s="96" t="s">
        <v>408</v>
      </c>
      <c r="C113" s="78" t="s">
        <v>397</v>
      </c>
      <c r="D113" s="28"/>
      <c r="E113" s="43">
        <v>46</v>
      </c>
      <c r="F113" s="97">
        <f t="shared" si="2"/>
        <v>0</v>
      </c>
      <c r="G113" s="94">
        <f>係数!$G$29</f>
        <v>1.3599999999999999E-2</v>
      </c>
      <c r="H113" s="72">
        <f t="shared" si="3"/>
        <v>0</v>
      </c>
      <c r="I113" s="26"/>
      <c r="J113" s="26"/>
      <c r="K113" s="26"/>
    </row>
    <row r="114" spans="1:11">
      <c r="A114" s="417"/>
      <c r="B114" s="31" t="s">
        <v>437</v>
      </c>
      <c r="C114" s="31"/>
      <c r="D114" s="28"/>
      <c r="E114" s="31"/>
      <c r="F114" s="97">
        <f t="shared" si="2"/>
        <v>0</v>
      </c>
      <c r="G114" s="31"/>
      <c r="H114" s="72">
        <f t="shared" si="3"/>
        <v>0</v>
      </c>
      <c r="I114" s="26"/>
      <c r="J114" s="26"/>
      <c r="K114" s="26"/>
    </row>
    <row r="115" spans="1:11">
      <c r="A115" s="417"/>
      <c r="B115" s="31" t="s">
        <v>437</v>
      </c>
      <c r="C115" s="31"/>
      <c r="D115" s="28"/>
      <c r="E115" s="31"/>
      <c r="F115" s="97">
        <f t="shared" si="2"/>
        <v>0</v>
      </c>
      <c r="G115" s="31"/>
      <c r="H115" s="72">
        <f t="shared" si="3"/>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IF(係数!$G$45="","",係数!$G$45)</f>
        <v/>
      </c>
      <c r="H121" s="72">
        <f>IF(G121="",0,D121*G121)</f>
        <v>0</v>
      </c>
    </row>
    <row r="122" spans="1:11">
      <c r="A122" s="421"/>
      <c r="B122" s="69" t="s">
        <v>518</v>
      </c>
      <c r="C122" s="68" t="s">
        <v>419</v>
      </c>
      <c r="D122" s="28"/>
      <c r="E122" s="74">
        <f>係数!$E$40</f>
        <v>9.2799999999999994</v>
      </c>
      <c r="F122" s="71">
        <f>D122*E122</f>
        <v>0</v>
      </c>
      <c r="G122" s="75" t="str">
        <f>IF(係数!$G$46="","",係数!$G$46)</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509</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4">D163*E163</f>
        <v>0</v>
      </c>
      <c r="G163" s="70">
        <f>係数!$G$8</f>
        <v>1.84E-2</v>
      </c>
      <c r="H163" s="72">
        <f>F163*G163*44/12</f>
        <v>0</v>
      </c>
      <c r="I163" s="26"/>
    </row>
    <row r="164" spans="1:11">
      <c r="A164" s="417"/>
      <c r="B164" s="69" t="s">
        <v>384</v>
      </c>
      <c r="C164" s="68" t="s">
        <v>381</v>
      </c>
      <c r="D164" s="28"/>
      <c r="E164" s="70">
        <f>係数!$E$9</f>
        <v>34.6</v>
      </c>
      <c r="F164" s="71">
        <f t="shared" si="4"/>
        <v>0</v>
      </c>
      <c r="G164" s="70">
        <f>係数!$G$9</f>
        <v>1.83E-2</v>
      </c>
      <c r="H164" s="72">
        <f>F164*G164*44/12</f>
        <v>0</v>
      </c>
      <c r="I164" s="26"/>
    </row>
    <row r="165" spans="1:11">
      <c r="A165" s="417"/>
      <c r="B165" s="70" t="s">
        <v>385</v>
      </c>
      <c r="C165" s="68" t="s">
        <v>381</v>
      </c>
      <c r="D165" s="28"/>
      <c r="E165" s="70">
        <f>係数!$E$10</f>
        <v>33.6</v>
      </c>
      <c r="F165" s="71">
        <f t="shared" si="4"/>
        <v>0</v>
      </c>
      <c r="G165" s="70">
        <f>係数!$G$10</f>
        <v>1.8200000000000001E-2</v>
      </c>
      <c r="H165" s="72">
        <f t="shared" ref="H165:H186" si="5">F165*G165*44/12</f>
        <v>0</v>
      </c>
      <c r="I165" s="26"/>
    </row>
    <row r="166" spans="1:11">
      <c r="A166" s="417"/>
      <c r="B166" s="70" t="s">
        <v>386</v>
      </c>
      <c r="C166" s="68" t="s">
        <v>381</v>
      </c>
      <c r="D166" s="28"/>
      <c r="E166" s="70">
        <f>係数!$E$11</f>
        <v>36.700000000000003</v>
      </c>
      <c r="F166" s="71">
        <f t="shared" si="4"/>
        <v>0</v>
      </c>
      <c r="G166" s="70">
        <f>係数!$G$11</f>
        <v>1.8499999999999999E-2</v>
      </c>
      <c r="H166" s="72">
        <f t="shared" si="5"/>
        <v>0</v>
      </c>
      <c r="I166" s="26"/>
      <c r="J166" s="26"/>
      <c r="K166" s="26"/>
    </row>
    <row r="167" spans="1:11">
      <c r="A167" s="417"/>
      <c r="B167" s="70" t="s">
        <v>388</v>
      </c>
      <c r="C167" s="68" t="s">
        <v>381</v>
      </c>
      <c r="D167" s="28"/>
      <c r="E167" s="70">
        <f>係数!$E$12</f>
        <v>37.700000000000003</v>
      </c>
      <c r="F167" s="71">
        <f t="shared" si="4"/>
        <v>0</v>
      </c>
      <c r="G167" s="70">
        <f>係数!$G$12</f>
        <v>1.8700000000000001E-2</v>
      </c>
      <c r="H167" s="72">
        <f t="shared" si="5"/>
        <v>0</v>
      </c>
      <c r="I167" s="26"/>
      <c r="J167" s="26"/>
      <c r="K167" s="26"/>
    </row>
    <row r="168" spans="1:11">
      <c r="A168" s="417"/>
      <c r="B168" s="70" t="s">
        <v>390</v>
      </c>
      <c r="C168" s="68" t="s">
        <v>381</v>
      </c>
      <c r="D168" s="28"/>
      <c r="E168" s="70">
        <f>係数!$E$13</f>
        <v>39.1</v>
      </c>
      <c r="F168" s="71">
        <f t="shared" si="4"/>
        <v>0</v>
      </c>
      <c r="G168" s="70">
        <f>係数!$G$13</f>
        <v>1.89E-2</v>
      </c>
      <c r="H168" s="72">
        <f t="shared" si="5"/>
        <v>0</v>
      </c>
      <c r="I168" s="26"/>
      <c r="J168" s="26"/>
      <c r="K168" s="26"/>
    </row>
    <row r="169" spans="1:11">
      <c r="A169" s="417"/>
      <c r="B169" s="70" t="s">
        <v>391</v>
      </c>
      <c r="C169" s="68" t="s">
        <v>381</v>
      </c>
      <c r="D169" s="28"/>
      <c r="E169" s="70">
        <f>係数!$E$14</f>
        <v>41.9</v>
      </c>
      <c r="F169" s="71">
        <f t="shared" si="4"/>
        <v>0</v>
      </c>
      <c r="G169" s="70">
        <f>係数!$G$14</f>
        <v>1.95E-2</v>
      </c>
      <c r="H169" s="72">
        <f t="shared" si="5"/>
        <v>0</v>
      </c>
      <c r="I169" s="26"/>
      <c r="J169" s="26"/>
      <c r="K169" s="26"/>
    </row>
    <row r="170" spans="1:11">
      <c r="A170" s="417"/>
      <c r="B170" s="70" t="s">
        <v>392</v>
      </c>
      <c r="C170" s="68" t="s">
        <v>69</v>
      </c>
      <c r="D170" s="28"/>
      <c r="E170" s="70">
        <f>係数!$E$15</f>
        <v>40.9</v>
      </c>
      <c r="F170" s="71">
        <f t="shared" si="4"/>
        <v>0</v>
      </c>
      <c r="G170" s="70">
        <f>係数!$G$15</f>
        <v>2.0799999999999999E-2</v>
      </c>
      <c r="H170" s="72">
        <f t="shared" si="5"/>
        <v>0</v>
      </c>
      <c r="I170" s="26"/>
      <c r="J170" s="26"/>
      <c r="K170" s="26"/>
    </row>
    <row r="171" spans="1:11">
      <c r="A171" s="417"/>
      <c r="B171" s="70" t="s">
        <v>394</v>
      </c>
      <c r="C171" s="68" t="s">
        <v>69</v>
      </c>
      <c r="D171" s="28"/>
      <c r="E171" s="70">
        <f>係数!$E$16</f>
        <v>29.9</v>
      </c>
      <c r="F171" s="71">
        <f t="shared" si="4"/>
        <v>0</v>
      </c>
      <c r="G171" s="70">
        <f>係数!$G$16</f>
        <v>2.5399999999999999E-2</v>
      </c>
      <c r="H171" s="72">
        <f t="shared" si="5"/>
        <v>0</v>
      </c>
      <c r="I171" s="26"/>
      <c r="J171" s="26"/>
      <c r="K171" s="26"/>
    </row>
    <row r="172" spans="1:11">
      <c r="A172" s="417"/>
      <c r="B172" s="70" t="s">
        <v>395</v>
      </c>
      <c r="C172" s="68" t="s">
        <v>69</v>
      </c>
      <c r="D172" s="28"/>
      <c r="E172" s="70">
        <f>係数!$E$17</f>
        <v>50.8</v>
      </c>
      <c r="F172" s="71">
        <f t="shared" si="4"/>
        <v>0</v>
      </c>
      <c r="G172" s="70">
        <f>係数!$G$17</f>
        <v>1.61E-2</v>
      </c>
      <c r="H172" s="72">
        <f t="shared" si="5"/>
        <v>0</v>
      </c>
      <c r="I172" s="26"/>
      <c r="J172" s="26"/>
      <c r="K172" s="26"/>
    </row>
    <row r="173" spans="1:11">
      <c r="A173" s="417"/>
      <c r="B173" s="70" t="s">
        <v>396</v>
      </c>
      <c r="C173" s="68" t="s">
        <v>397</v>
      </c>
      <c r="D173" s="28"/>
      <c r="E173" s="70">
        <f>係数!$E$18</f>
        <v>44.9</v>
      </c>
      <c r="F173" s="71">
        <f t="shared" si="4"/>
        <v>0</v>
      </c>
      <c r="G173" s="70">
        <f>係数!$G$18</f>
        <v>1.4200000000000001E-2</v>
      </c>
      <c r="H173" s="72">
        <f t="shared" si="5"/>
        <v>0</v>
      </c>
      <c r="I173" s="26"/>
      <c r="J173" s="26"/>
      <c r="K173" s="26"/>
    </row>
    <row r="174" spans="1:11">
      <c r="A174" s="417"/>
      <c r="B174" s="70" t="s">
        <v>398</v>
      </c>
      <c r="C174" s="68" t="s">
        <v>69</v>
      </c>
      <c r="D174" s="28"/>
      <c r="E174" s="70">
        <f>係数!$E$19</f>
        <v>54.6</v>
      </c>
      <c r="F174" s="71">
        <f t="shared" si="4"/>
        <v>0</v>
      </c>
      <c r="G174" s="70">
        <f>係数!$G$19</f>
        <v>1.35E-2</v>
      </c>
      <c r="H174" s="72">
        <f t="shared" si="5"/>
        <v>0</v>
      </c>
      <c r="I174" s="26"/>
      <c r="J174" s="26"/>
      <c r="K174" s="26"/>
    </row>
    <row r="175" spans="1:11">
      <c r="A175" s="417"/>
      <c r="B175" s="70" t="s">
        <v>399</v>
      </c>
      <c r="C175" s="68" t="s">
        <v>397</v>
      </c>
      <c r="D175" s="28"/>
      <c r="E175" s="70">
        <f>係数!$E$20</f>
        <v>43.5</v>
      </c>
      <c r="F175" s="71">
        <f t="shared" si="4"/>
        <v>0</v>
      </c>
      <c r="G175" s="70">
        <f>係数!$G$20</f>
        <v>1.3899999999999999E-2</v>
      </c>
      <c r="H175" s="72">
        <f t="shared" si="5"/>
        <v>0</v>
      </c>
      <c r="I175" s="26"/>
      <c r="J175" s="26"/>
      <c r="K175" s="26"/>
    </row>
    <row r="176" spans="1:11">
      <c r="A176" s="417"/>
      <c r="B176" s="70" t="s">
        <v>400</v>
      </c>
      <c r="C176" s="68" t="s">
        <v>69</v>
      </c>
      <c r="D176" s="28"/>
      <c r="E176" s="73">
        <f>係数!$E$21</f>
        <v>29</v>
      </c>
      <c r="F176" s="71">
        <f t="shared" si="4"/>
        <v>0</v>
      </c>
      <c r="G176" s="70">
        <f>係数!$G$21</f>
        <v>2.4500000000000001E-2</v>
      </c>
      <c r="H176" s="72">
        <f t="shared" si="5"/>
        <v>0</v>
      </c>
      <c r="I176" s="26"/>
      <c r="J176" s="26"/>
      <c r="K176" s="26"/>
    </row>
    <row r="177" spans="1:11">
      <c r="A177" s="417"/>
      <c r="B177" s="70" t="s">
        <v>401</v>
      </c>
      <c r="C177" s="68" t="s">
        <v>69</v>
      </c>
      <c r="D177" s="28"/>
      <c r="E177" s="73">
        <f>係数!$E$22</f>
        <v>25.7</v>
      </c>
      <c r="F177" s="71">
        <f t="shared" si="4"/>
        <v>0</v>
      </c>
      <c r="G177" s="70">
        <f>係数!$G$22</f>
        <v>2.47E-2</v>
      </c>
      <c r="H177" s="72">
        <f t="shared" si="5"/>
        <v>0</v>
      </c>
      <c r="I177" s="26"/>
      <c r="J177" s="26"/>
      <c r="K177" s="26"/>
    </row>
    <row r="178" spans="1:11">
      <c r="A178" s="417"/>
      <c r="B178" s="70" t="s">
        <v>402</v>
      </c>
      <c r="C178" s="68" t="s">
        <v>69</v>
      </c>
      <c r="D178" s="28"/>
      <c r="E178" s="73">
        <f>係数!$E$23</f>
        <v>26.9</v>
      </c>
      <c r="F178" s="71">
        <f t="shared" si="4"/>
        <v>0</v>
      </c>
      <c r="G178" s="70">
        <f>係数!$G$23</f>
        <v>2.5499999999999998E-2</v>
      </c>
      <c r="H178" s="72">
        <f t="shared" si="5"/>
        <v>0</v>
      </c>
      <c r="I178" s="26"/>
      <c r="J178" s="26"/>
      <c r="K178" s="26"/>
    </row>
    <row r="179" spans="1:11">
      <c r="A179" s="417"/>
      <c r="B179" s="70" t="s">
        <v>403</v>
      </c>
      <c r="C179" s="68" t="s">
        <v>69</v>
      </c>
      <c r="D179" s="28"/>
      <c r="E179" s="73">
        <f>係数!$E$24</f>
        <v>29.4</v>
      </c>
      <c r="F179" s="71">
        <f t="shared" si="4"/>
        <v>0</v>
      </c>
      <c r="G179" s="70">
        <f>係数!$G$24</f>
        <v>2.9399999999999999E-2</v>
      </c>
      <c r="H179" s="72">
        <f t="shared" si="5"/>
        <v>0</v>
      </c>
      <c r="I179" s="26"/>
      <c r="J179" s="26"/>
      <c r="K179" s="26"/>
    </row>
    <row r="180" spans="1:11">
      <c r="A180" s="417"/>
      <c r="B180" s="70" t="s">
        <v>404</v>
      </c>
      <c r="C180" s="68" t="s">
        <v>69</v>
      </c>
      <c r="D180" s="28"/>
      <c r="E180" s="73">
        <f>係数!$E$25</f>
        <v>37.299999999999997</v>
      </c>
      <c r="F180" s="71">
        <f t="shared" si="4"/>
        <v>0</v>
      </c>
      <c r="G180" s="70">
        <f>係数!$G$25</f>
        <v>2.0899999999999998E-2</v>
      </c>
      <c r="H180" s="72">
        <f t="shared" si="5"/>
        <v>0</v>
      </c>
      <c r="I180" s="26"/>
      <c r="J180" s="26"/>
      <c r="K180" s="26"/>
    </row>
    <row r="181" spans="1:11">
      <c r="A181" s="417"/>
      <c r="B181" s="69" t="s">
        <v>405</v>
      </c>
      <c r="C181" s="78" t="s">
        <v>397</v>
      </c>
      <c r="D181" s="28"/>
      <c r="E181" s="92">
        <f>係数!$E$26</f>
        <v>21.1</v>
      </c>
      <c r="F181" s="93">
        <f t="shared" si="4"/>
        <v>0</v>
      </c>
      <c r="G181" s="94">
        <f>係数!$G$26</f>
        <v>1.0999999999999999E-2</v>
      </c>
      <c r="H181" s="72">
        <f t="shared" si="5"/>
        <v>0</v>
      </c>
      <c r="I181" s="26"/>
      <c r="J181" s="26"/>
      <c r="K181" s="26"/>
    </row>
    <row r="182" spans="1:11">
      <c r="A182" s="417"/>
      <c r="B182" s="69" t="s">
        <v>406</v>
      </c>
      <c r="C182" s="78" t="s">
        <v>397</v>
      </c>
      <c r="D182" s="28"/>
      <c r="E182" s="95">
        <f>係数!$E$27</f>
        <v>3.41</v>
      </c>
      <c r="F182" s="93">
        <f t="shared" si="4"/>
        <v>0</v>
      </c>
      <c r="G182" s="94">
        <f>係数!$G$27</f>
        <v>2.63E-2</v>
      </c>
      <c r="H182" s="72">
        <f t="shared" si="5"/>
        <v>0</v>
      </c>
      <c r="I182" s="26"/>
      <c r="J182" s="26"/>
      <c r="K182" s="26"/>
    </row>
    <row r="183" spans="1:11">
      <c r="A183" s="417"/>
      <c r="B183" s="69" t="s">
        <v>407</v>
      </c>
      <c r="C183" s="78" t="s">
        <v>397</v>
      </c>
      <c r="D183" s="28"/>
      <c r="E183" s="95">
        <f>係数!$E$28</f>
        <v>8.41</v>
      </c>
      <c r="F183" s="93">
        <f t="shared" si="4"/>
        <v>0</v>
      </c>
      <c r="G183" s="94">
        <f>係数!$G$28</f>
        <v>3.8399999999999997E-2</v>
      </c>
      <c r="H183" s="72">
        <f t="shared" si="5"/>
        <v>0</v>
      </c>
      <c r="I183" s="26"/>
      <c r="J183" s="26"/>
      <c r="K183" s="26"/>
    </row>
    <row r="184" spans="1:11">
      <c r="A184" s="417"/>
      <c r="B184" s="96" t="s">
        <v>408</v>
      </c>
      <c r="C184" s="78" t="s">
        <v>397</v>
      </c>
      <c r="D184" s="28"/>
      <c r="E184" s="43">
        <v>46</v>
      </c>
      <c r="F184" s="97">
        <f t="shared" si="4"/>
        <v>0</v>
      </c>
      <c r="G184" s="94">
        <f>係数!$G$29</f>
        <v>1.3599999999999999E-2</v>
      </c>
      <c r="H184" s="72">
        <f t="shared" si="5"/>
        <v>0</v>
      </c>
      <c r="I184" s="26"/>
      <c r="J184" s="26"/>
      <c r="K184" s="26"/>
    </row>
    <row r="185" spans="1:11">
      <c r="A185" s="417"/>
      <c r="B185" s="31" t="s">
        <v>437</v>
      </c>
      <c r="C185" s="31"/>
      <c r="D185" s="28"/>
      <c r="E185" s="31"/>
      <c r="F185" s="97">
        <f t="shared" si="4"/>
        <v>0</v>
      </c>
      <c r="G185" s="31"/>
      <c r="H185" s="72">
        <f t="shared" si="5"/>
        <v>0</v>
      </c>
      <c r="I185" s="26"/>
      <c r="J185" s="26"/>
      <c r="K185" s="26"/>
    </row>
    <row r="186" spans="1:11">
      <c r="A186" s="417"/>
      <c r="B186" s="31" t="s">
        <v>437</v>
      </c>
      <c r="C186" s="31"/>
      <c r="D186" s="28"/>
      <c r="E186" s="31"/>
      <c r="F186" s="97">
        <f t="shared" si="4"/>
        <v>0</v>
      </c>
      <c r="G186" s="31"/>
      <c r="H186" s="72">
        <f t="shared" si="5"/>
        <v>0</v>
      </c>
      <c r="I186" s="26"/>
      <c r="J186" s="26"/>
      <c r="K186" s="26"/>
    </row>
    <row r="187" spans="1:11">
      <c r="A187" s="417"/>
      <c r="B187" s="69" t="s">
        <v>410</v>
      </c>
      <c r="C187" s="78" t="s">
        <v>409</v>
      </c>
      <c r="D187" s="28"/>
      <c r="E187" s="95">
        <f>係数!$E$32</f>
        <v>1.02</v>
      </c>
      <c r="F187" s="93">
        <f t="shared" si="4"/>
        <v>0</v>
      </c>
      <c r="G187" s="98">
        <f>係数!$G$32</f>
        <v>0.06</v>
      </c>
      <c r="H187" s="72">
        <f>D187*G187</f>
        <v>0</v>
      </c>
      <c r="I187" s="26"/>
      <c r="J187" s="26"/>
      <c r="K187" s="26"/>
    </row>
    <row r="188" spans="1:11">
      <c r="A188" s="417"/>
      <c r="B188" s="69" t="s">
        <v>411</v>
      </c>
      <c r="C188" s="78" t="s">
        <v>409</v>
      </c>
      <c r="D188" s="28"/>
      <c r="E188" s="95">
        <f>係数!$E$33</f>
        <v>1.36</v>
      </c>
      <c r="F188" s="93">
        <f t="shared" si="4"/>
        <v>0</v>
      </c>
      <c r="G188" s="98">
        <f>係数!$G$33</f>
        <v>5.7000000000000002E-2</v>
      </c>
      <c r="H188" s="72">
        <f>D188*G188</f>
        <v>0</v>
      </c>
    </row>
    <row r="189" spans="1:11">
      <c r="A189" s="417"/>
      <c r="B189" s="69" t="s">
        <v>412</v>
      </c>
      <c r="C189" s="78" t="s">
        <v>409</v>
      </c>
      <c r="D189" s="28"/>
      <c r="E189" s="95">
        <f>係数!$E$34</f>
        <v>1.36</v>
      </c>
      <c r="F189" s="93">
        <f t="shared" si="4"/>
        <v>0</v>
      </c>
      <c r="G189" s="98">
        <f>係数!$G$34</f>
        <v>5.7000000000000002E-2</v>
      </c>
      <c r="H189" s="72">
        <f>D189*G189</f>
        <v>0</v>
      </c>
    </row>
    <row r="190" spans="1:11">
      <c r="A190" s="417"/>
      <c r="B190" s="69" t="s">
        <v>413</v>
      </c>
      <c r="C190" s="78" t="s">
        <v>409</v>
      </c>
      <c r="D190" s="28"/>
      <c r="E190" s="95">
        <f>係数!$E$35</f>
        <v>1.36</v>
      </c>
      <c r="F190" s="93">
        <f t="shared" si="4"/>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IF(係数!$G$45="","",係数!$G$45)</f>
        <v/>
      </c>
      <c r="H192" s="72">
        <f>IF(G192="",0,D192*G192)</f>
        <v>0</v>
      </c>
    </row>
    <row r="193" spans="1:8">
      <c r="A193" s="421"/>
      <c r="B193" s="69" t="s">
        <v>518</v>
      </c>
      <c r="C193" s="68" t="s">
        <v>419</v>
      </c>
      <c r="D193" s="28"/>
      <c r="E193" s="74">
        <f>係数!$E$40</f>
        <v>9.2799999999999994</v>
      </c>
      <c r="F193" s="71">
        <f>D193*E193</f>
        <v>0</v>
      </c>
      <c r="G193" s="75" t="str">
        <f>IF(係数!$G$46="","",係数!$G$46)</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11" priority="10" stopIfTrue="1">
      <formula>$C$3=""</formula>
    </cfRule>
  </conditionalFormatting>
  <conditionalFormatting sqref="C4:H4">
    <cfRule type="expression" dxfId="10" priority="9" stopIfTrue="1">
      <formula>$C$4=""</formula>
    </cfRule>
  </conditionalFormatting>
  <conditionalFormatting sqref="C145">
    <cfRule type="expression" dxfId="9" priority="4" stopIfTrue="1">
      <formula>$C$145=""</formula>
    </cfRule>
  </conditionalFormatting>
  <conditionalFormatting sqref="C146:H146">
    <cfRule type="expression" dxfId="8" priority="3" stopIfTrue="1">
      <formula>$C$146=""</formula>
    </cfRule>
  </conditionalFormatting>
  <conditionalFormatting sqref="C74">
    <cfRule type="expression" dxfId="7" priority="2" stopIfTrue="1">
      <formula>$C$74=""</formula>
    </cfRule>
  </conditionalFormatting>
  <conditionalFormatting sqref="C75:H75">
    <cfRule type="expression" dxfId="6"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194 G52"/>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30" zoomScaleNormal="70" zoomScaleSheetLayoutView="130" workbookViewId="0">
      <selection activeCell="J15" sqref="J15"/>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498</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IF(係数!$G$45="","",係数!$G$45)</f>
        <v/>
      </c>
      <c r="H50" s="72">
        <f>IF(G50="",0,D50*G50)</f>
        <v>0</v>
      </c>
    </row>
    <row r="51" spans="1:8">
      <c r="A51" s="421"/>
      <c r="B51" s="69" t="s">
        <v>518</v>
      </c>
      <c r="C51" s="68" t="s">
        <v>419</v>
      </c>
      <c r="D51" s="28"/>
      <c r="E51" s="74">
        <f>係数!$E$40</f>
        <v>9.2799999999999994</v>
      </c>
      <c r="F51" s="71">
        <f t="shared" si="0"/>
        <v>0</v>
      </c>
      <c r="G51" s="75" t="str">
        <f>IF(係数!$G$46="","",係数!$G$46)</f>
        <v/>
      </c>
      <c r="H51" s="72">
        <f>IF(G51="",0,D51*G51)</f>
        <v>0</v>
      </c>
    </row>
    <row r="52" spans="1:8">
      <c r="A52" s="421"/>
      <c r="B52" s="31" t="s">
        <v>516</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510</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15"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si="3"/>
        <v>0</v>
      </c>
      <c r="I107" s="26"/>
      <c r="J107" s="26"/>
      <c r="K107" s="26"/>
    </row>
    <row r="108" spans="1:11">
      <c r="A108" s="417"/>
      <c r="B108" s="70" t="s">
        <v>403</v>
      </c>
      <c r="C108" s="68" t="s">
        <v>69</v>
      </c>
      <c r="D108" s="28"/>
      <c r="E108" s="73">
        <f>係数!$E$24</f>
        <v>29.4</v>
      </c>
      <c r="F108" s="71">
        <f t="shared" si="2"/>
        <v>0</v>
      </c>
      <c r="G108" s="70">
        <f>係数!$G$24</f>
        <v>2.9399999999999999E-2</v>
      </c>
      <c r="H108" s="72">
        <f t="shared" si="3"/>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3"/>
        <v>0</v>
      </c>
      <c r="I109" s="26"/>
      <c r="J109" s="26"/>
      <c r="K109" s="26"/>
    </row>
    <row r="110" spans="1:11">
      <c r="A110" s="417"/>
      <c r="B110" s="69" t="s">
        <v>405</v>
      </c>
      <c r="C110" s="78" t="s">
        <v>397</v>
      </c>
      <c r="D110" s="28"/>
      <c r="E110" s="92">
        <f>係数!$E$26</f>
        <v>21.1</v>
      </c>
      <c r="F110" s="93">
        <f t="shared" si="2"/>
        <v>0</v>
      </c>
      <c r="G110" s="94">
        <f>係数!$G$26</f>
        <v>1.0999999999999999E-2</v>
      </c>
      <c r="H110" s="72">
        <f t="shared" si="3"/>
        <v>0</v>
      </c>
      <c r="I110" s="26"/>
      <c r="J110" s="26"/>
      <c r="K110" s="26"/>
    </row>
    <row r="111" spans="1:11">
      <c r="A111" s="417"/>
      <c r="B111" s="69" t="s">
        <v>406</v>
      </c>
      <c r="C111" s="78" t="s">
        <v>397</v>
      </c>
      <c r="D111" s="28"/>
      <c r="E111" s="95">
        <f>係数!$E$27</f>
        <v>3.41</v>
      </c>
      <c r="F111" s="93">
        <f t="shared" si="2"/>
        <v>0</v>
      </c>
      <c r="G111" s="94">
        <f>係数!$G$27</f>
        <v>2.63E-2</v>
      </c>
      <c r="H111" s="72">
        <f t="shared" si="3"/>
        <v>0</v>
      </c>
      <c r="I111" s="26"/>
      <c r="J111" s="26"/>
      <c r="K111" s="26"/>
    </row>
    <row r="112" spans="1:11">
      <c r="A112" s="417"/>
      <c r="B112" s="69" t="s">
        <v>407</v>
      </c>
      <c r="C112" s="78" t="s">
        <v>397</v>
      </c>
      <c r="D112" s="28"/>
      <c r="E112" s="95">
        <f>係数!$E$28</f>
        <v>8.41</v>
      </c>
      <c r="F112" s="93">
        <f t="shared" si="2"/>
        <v>0</v>
      </c>
      <c r="G112" s="94">
        <f>係数!$G$28</f>
        <v>3.8399999999999997E-2</v>
      </c>
      <c r="H112" s="72">
        <f t="shared" si="3"/>
        <v>0</v>
      </c>
      <c r="I112" s="26"/>
      <c r="J112" s="26"/>
      <c r="K112" s="26"/>
    </row>
    <row r="113" spans="1:11">
      <c r="A113" s="417"/>
      <c r="B113" s="96" t="s">
        <v>408</v>
      </c>
      <c r="C113" s="78" t="s">
        <v>397</v>
      </c>
      <c r="D113" s="28"/>
      <c r="E113" s="43">
        <v>46</v>
      </c>
      <c r="F113" s="97">
        <f t="shared" si="2"/>
        <v>0</v>
      </c>
      <c r="G113" s="94">
        <f>係数!$G$29</f>
        <v>1.3599999999999999E-2</v>
      </c>
      <c r="H113" s="72">
        <f t="shared" si="3"/>
        <v>0</v>
      </c>
      <c r="I113" s="26"/>
      <c r="J113" s="26"/>
      <c r="K113" s="26"/>
    </row>
    <row r="114" spans="1:11">
      <c r="A114" s="417"/>
      <c r="B114" s="31" t="s">
        <v>437</v>
      </c>
      <c r="C114" s="31"/>
      <c r="D114" s="28"/>
      <c r="E114" s="31"/>
      <c r="F114" s="97">
        <f t="shared" si="2"/>
        <v>0</v>
      </c>
      <c r="G114" s="31"/>
      <c r="H114" s="72">
        <f t="shared" si="3"/>
        <v>0</v>
      </c>
      <c r="I114" s="26"/>
      <c r="J114" s="26"/>
      <c r="K114" s="26"/>
    </row>
    <row r="115" spans="1:11">
      <c r="A115" s="417"/>
      <c r="B115" s="31" t="s">
        <v>437</v>
      </c>
      <c r="C115" s="31"/>
      <c r="D115" s="28"/>
      <c r="E115" s="31"/>
      <c r="F115" s="97">
        <f t="shared" si="2"/>
        <v>0</v>
      </c>
      <c r="G115" s="31"/>
      <c r="H115" s="72">
        <f t="shared" si="3"/>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IF(係数!$G$45="","",係数!$G$45)</f>
        <v/>
      </c>
      <c r="H121" s="72">
        <f>IF(G121="",0,D121*G121)</f>
        <v>0</v>
      </c>
    </row>
    <row r="122" spans="1:11">
      <c r="A122" s="421"/>
      <c r="B122" s="69" t="s">
        <v>518</v>
      </c>
      <c r="C122" s="68" t="s">
        <v>419</v>
      </c>
      <c r="D122" s="28"/>
      <c r="E122" s="74">
        <f>係数!$E$40</f>
        <v>9.2799999999999994</v>
      </c>
      <c r="F122" s="71">
        <f>D122*E122</f>
        <v>0</v>
      </c>
      <c r="G122" s="75" t="str">
        <f>IF(係数!$G$46="","",係数!$G$46)</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511</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4">D163*E163</f>
        <v>0</v>
      </c>
      <c r="G163" s="70">
        <f>係数!$G$8</f>
        <v>1.84E-2</v>
      </c>
      <c r="H163" s="72">
        <f>F163*G163*44/12</f>
        <v>0</v>
      </c>
      <c r="I163" s="26"/>
    </row>
    <row r="164" spans="1:11">
      <c r="A164" s="417"/>
      <c r="B164" s="69" t="s">
        <v>384</v>
      </c>
      <c r="C164" s="68" t="s">
        <v>381</v>
      </c>
      <c r="D164" s="28"/>
      <c r="E164" s="70">
        <f>係数!$E$9</f>
        <v>34.6</v>
      </c>
      <c r="F164" s="71">
        <f t="shared" si="4"/>
        <v>0</v>
      </c>
      <c r="G164" s="70">
        <f>係数!$G$9</f>
        <v>1.83E-2</v>
      </c>
      <c r="H164" s="72">
        <f>F164*G164*44/12</f>
        <v>0</v>
      </c>
      <c r="I164" s="26"/>
    </row>
    <row r="165" spans="1:11">
      <c r="A165" s="417"/>
      <c r="B165" s="70" t="s">
        <v>385</v>
      </c>
      <c r="C165" s="68" t="s">
        <v>381</v>
      </c>
      <c r="D165" s="28"/>
      <c r="E165" s="70">
        <f>係数!$E$10</f>
        <v>33.6</v>
      </c>
      <c r="F165" s="71">
        <f t="shared" si="4"/>
        <v>0</v>
      </c>
      <c r="G165" s="70">
        <f>係数!$G$10</f>
        <v>1.8200000000000001E-2</v>
      </c>
      <c r="H165" s="72">
        <f t="shared" ref="H165:H186" si="5">F165*G165*44/12</f>
        <v>0</v>
      </c>
      <c r="I165" s="26"/>
    </row>
    <row r="166" spans="1:11">
      <c r="A166" s="417"/>
      <c r="B166" s="70" t="s">
        <v>386</v>
      </c>
      <c r="C166" s="68" t="s">
        <v>381</v>
      </c>
      <c r="D166" s="28"/>
      <c r="E166" s="70">
        <f>係数!$E$11</f>
        <v>36.700000000000003</v>
      </c>
      <c r="F166" s="71">
        <f t="shared" si="4"/>
        <v>0</v>
      </c>
      <c r="G166" s="70">
        <f>係数!$G$11</f>
        <v>1.8499999999999999E-2</v>
      </c>
      <c r="H166" s="72">
        <f t="shared" si="5"/>
        <v>0</v>
      </c>
      <c r="I166" s="26"/>
      <c r="J166" s="26"/>
      <c r="K166" s="26"/>
    </row>
    <row r="167" spans="1:11">
      <c r="A167" s="417"/>
      <c r="B167" s="70" t="s">
        <v>388</v>
      </c>
      <c r="C167" s="68" t="s">
        <v>381</v>
      </c>
      <c r="D167" s="28"/>
      <c r="E167" s="70">
        <f>係数!$E$12</f>
        <v>37.700000000000003</v>
      </c>
      <c r="F167" s="71">
        <f t="shared" si="4"/>
        <v>0</v>
      </c>
      <c r="G167" s="70">
        <f>係数!$G$12</f>
        <v>1.8700000000000001E-2</v>
      </c>
      <c r="H167" s="72">
        <f t="shared" si="5"/>
        <v>0</v>
      </c>
      <c r="I167" s="26"/>
      <c r="J167" s="26"/>
      <c r="K167" s="26"/>
    </row>
    <row r="168" spans="1:11">
      <c r="A168" s="417"/>
      <c r="B168" s="70" t="s">
        <v>390</v>
      </c>
      <c r="C168" s="68" t="s">
        <v>381</v>
      </c>
      <c r="D168" s="28"/>
      <c r="E168" s="70">
        <f>係数!$E$13</f>
        <v>39.1</v>
      </c>
      <c r="F168" s="71">
        <f t="shared" si="4"/>
        <v>0</v>
      </c>
      <c r="G168" s="70">
        <f>係数!$G$13</f>
        <v>1.89E-2</v>
      </c>
      <c r="H168" s="72">
        <f t="shared" si="5"/>
        <v>0</v>
      </c>
      <c r="I168" s="26"/>
      <c r="J168" s="26"/>
      <c r="K168" s="26"/>
    </row>
    <row r="169" spans="1:11">
      <c r="A169" s="417"/>
      <c r="B169" s="70" t="s">
        <v>391</v>
      </c>
      <c r="C169" s="68" t="s">
        <v>381</v>
      </c>
      <c r="D169" s="28"/>
      <c r="E169" s="70">
        <f>係数!$E$14</f>
        <v>41.9</v>
      </c>
      <c r="F169" s="71">
        <f t="shared" si="4"/>
        <v>0</v>
      </c>
      <c r="G169" s="70">
        <f>係数!$G$14</f>
        <v>1.95E-2</v>
      </c>
      <c r="H169" s="72">
        <f t="shared" si="5"/>
        <v>0</v>
      </c>
      <c r="I169" s="26"/>
      <c r="J169" s="26"/>
      <c r="K169" s="26"/>
    </row>
    <row r="170" spans="1:11">
      <c r="A170" s="417"/>
      <c r="B170" s="70" t="s">
        <v>392</v>
      </c>
      <c r="C170" s="68" t="s">
        <v>69</v>
      </c>
      <c r="D170" s="28"/>
      <c r="E170" s="70">
        <f>係数!$E$15</f>
        <v>40.9</v>
      </c>
      <c r="F170" s="71">
        <f t="shared" si="4"/>
        <v>0</v>
      </c>
      <c r="G170" s="70">
        <f>係数!$G$15</f>
        <v>2.0799999999999999E-2</v>
      </c>
      <c r="H170" s="72">
        <f t="shared" si="5"/>
        <v>0</v>
      </c>
      <c r="I170" s="26"/>
      <c r="J170" s="26"/>
      <c r="K170" s="26"/>
    </row>
    <row r="171" spans="1:11">
      <c r="A171" s="417"/>
      <c r="B171" s="70" t="s">
        <v>394</v>
      </c>
      <c r="C171" s="68" t="s">
        <v>69</v>
      </c>
      <c r="D171" s="28"/>
      <c r="E171" s="70">
        <f>係数!$E$16</f>
        <v>29.9</v>
      </c>
      <c r="F171" s="71">
        <f t="shared" si="4"/>
        <v>0</v>
      </c>
      <c r="G171" s="70">
        <f>係数!$G$16</f>
        <v>2.5399999999999999E-2</v>
      </c>
      <c r="H171" s="72">
        <f t="shared" si="5"/>
        <v>0</v>
      </c>
      <c r="I171" s="26"/>
      <c r="J171" s="26"/>
      <c r="K171" s="26"/>
    </row>
    <row r="172" spans="1:11">
      <c r="A172" s="417"/>
      <c r="B172" s="70" t="s">
        <v>395</v>
      </c>
      <c r="C172" s="68" t="s">
        <v>69</v>
      </c>
      <c r="D172" s="28"/>
      <c r="E172" s="70">
        <f>係数!$E$17</f>
        <v>50.8</v>
      </c>
      <c r="F172" s="71">
        <f t="shared" si="4"/>
        <v>0</v>
      </c>
      <c r="G172" s="70">
        <f>係数!$G$17</f>
        <v>1.61E-2</v>
      </c>
      <c r="H172" s="72">
        <f t="shared" si="5"/>
        <v>0</v>
      </c>
      <c r="I172" s="26"/>
      <c r="J172" s="26"/>
      <c r="K172" s="26"/>
    </row>
    <row r="173" spans="1:11">
      <c r="A173" s="417"/>
      <c r="B173" s="70" t="s">
        <v>396</v>
      </c>
      <c r="C173" s="68" t="s">
        <v>397</v>
      </c>
      <c r="D173" s="28"/>
      <c r="E173" s="70">
        <f>係数!$E$18</f>
        <v>44.9</v>
      </c>
      <c r="F173" s="71">
        <f t="shared" si="4"/>
        <v>0</v>
      </c>
      <c r="G173" s="70">
        <f>係数!$G$18</f>
        <v>1.4200000000000001E-2</v>
      </c>
      <c r="H173" s="72">
        <f t="shared" si="5"/>
        <v>0</v>
      </c>
      <c r="I173" s="26"/>
      <c r="J173" s="26"/>
      <c r="K173" s="26"/>
    </row>
    <row r="174" spans="1:11">
      <c r="A174" s="417"/>
      <c r="B174" s="70" t="s">
        <v>398</v>
      </c>
      <c r="C174" s="68" t="s">
        <v>69</v>
      </c>
      <c r="D174" s="28"/>
      <c r="E174" s="70">
        <f>係数!$E$19</f>
        <v>54.6</v>
      </c>
      <c r="F174" s="71">
        <f t="shared" si="4"/>
        <v>0</v>
      </c>
      <c r="G174" s="70">
        <f>係数!$G$19</f>
        <v>1.35E-2</v>
      </c>
      <c r="H174" s="72">
        <f t="shared" si="5"/>
        <v>0</v>
      </c>
      <c r="I174" s="26"/>
      <c r="J174" s="26"/>
      <c r="K174" s="26"/>
    </row>
    <row r="175" spans="1:11">
      <c r="A175" s="417"/>
      <c r="B175" s="70" t="s">
        <v>399</v>
      </c>
      <c r="C175" s="68" t="s">
        <v>397</v>
      </c>
      <c r="D175" s="28"/>
      <c r="E175" s="70">
        <f>係数!$E$20</f>
        <v>43.5</v>
      </c>
      <c r="F175" s="71">
        <f t="shared" si="4"/>
        <v>0</v>
      </c>
      <c r="G175" s="70">
        <f>係数!$G$20</f>
        <v>1.3899999999999999E-2</v>
      </c>
      <c r="H175" s="72">
        <f t="shared" si="5"/>
        <v>0</v>
      </c>
      <c r="I175" s="26"/>
      <c r="J175" s="26"/>
      <c r="K175" s="26"/>
    </row>
    <row r="176" spans="1:11">
      <c r="A176" s="417"/>
      <c r="B176" s="70" t="s">
        <v>400</v>
      </c>
      <c r="C176" s="68" t="s">
        <v>69</v>
      </c>
      <c r="D176" s="28"/>
      <c r="E176" s="73">
        <f>係数!$E$21</f>
        <v>29</v>
      </c>
      <c r="F176" s="71">
        <f t="shared" si="4"/>
        <v>0</v>
      </c>
      <c r="G176" s="70">
        <f>係数!$G$21</f>
        <v>2.4500000000000001E-2</v>
      </c>
      <c r="H176" s="72">
        <f t="shared" si="5"/>
        <v>0</v>
      </c>
      <c r="I176" s="26"/>
      <c r="J176" s="26"/>
      <c r="K176" s="26"/>
    </row>
    <row r="177" spans="1:11">
      <c r="A177" s="417"/>
      <c r="B177" s="70" t="s">
        <v>401</v>
      </c>
      <c r="C177" s="68" t="s">
        <v>69</v>
      </c>
      <c r="D177" s="28"/>
      <c r="E177" s="73">
        <f>係数!$E$22</f>
        <v>25.7</v>
      </c>
      <c r="F177" s="71">
        <f t="shared" si="4"/>
        <v>0</v>
      </c>
      <c r="G177" s="70">
        <f>係数!$G$22</f>
        <v>2.47E-2</v>
      </c>
      <c r="H177" s="72">
        <f t="shared" si="5"/>
        <v>0</v>
      </c>
      <c r="I177" s="26"/>
      <c r="J177" s="26"/>
      <c r="K177" s="26"/>
    </row>
    <row r="178" spans="1:11">
      <c r="A178" s="417"/>
      <c r="B178" s="70" t="s">
        <v>402</v>
      </c>
      <c r="C178" s="68" t="s">
        <v>69</v>
      </c>
      <c r="D178" s="28"/>
      <c r="E178" s="73">
        <f>係数!$E$23</f>
        <v>26.9</v>
      </c>
      <c r="F178" s="71">
        <f t="shared" si="4"/>
        <v>0</v>
      </c>
      <c r="G178" s="70">
        <f>係数!$G$23</f>
        <v>2.5499999999999998E-2</v>
      </c>
      <c r="H178" s="72">
        <f t="shared" si="5"/>
        <v>0</v>
      </c>
      <c r="I178" s="26"/>
      <c r="J178" s="26"/>
      <c r="K178" s="26"/>
    </row>
    <row r="179" spans="1:11">
      <c r="A179" s="417"/>
      <c r="B179" s="70" t="s">
        <v>403</v>
      </c>
      <c r="C179" s="68" t="s">
        <v>69</v>
      </c>
      <c r="D179" s="28"/>
      <c r="E179" s="73">
        <f>係数!$E$24</f>
        <v>29.4</v>
      </c>
      <c r="F179" s="71">
        <f t="shared" si="4"/>
        <v>0</v>
      </c>
      <c r="G179" s="70">
        <f>係数!$G$24</f>
        <v>2.9399999999999999E-2</v>
      </c>
      <c r="H179" s="72">
        <f t="shared" si="5"/>
        <v>0</v>
      </c>
      <c r="I179" s="26"/>
      <c r="J179" s="26"/>
      <c r="K179" s="26"/>
    </row>
    <row r="180" spans="1:11">
      <c r="A180" s="417"/>
      <c r="B180" s="70" t="s">
        <v>404</v>
      </c>
      <c r="C180" s="68" t="s">
        <v>69</v>
      </c>
      <c r="D180" s="28"/>
      <c r="E180" s="73">
        <f>係数!$E$25</f>
        <v>37.299999999999997</v>
      </c>
      <c r="F180" s="71">
        <f t="shared" si="4"/>
        <v>0</v>
      </c>
      <c r="G180" s="70">
        <f>係数!$G$25</f>
        <v>2.0899999999999998E-2</v>
      </c>
      <c r="H180" s="72">
        <f t="shared" si="5"/>
        <v>0</v>
      </c>
      <c r="I180" s="26"/>
      <c r="J180" s="26"/>
      <c r="K180" s="26"/>
    </row>
    <row r="181" spans="1:11">
      <c r="A181" s="417"/>
      <c r="B181" s="69" t="s">
        <v>405</v>
      </c>
      <c r="C181" s="78" t="s">
        <v>397</v>
      </c>
      <c r="D181" s="28"/>
      <c r="E181" s="92">
        <f>係数!$E$26</f>
        <v>21.1</v>
      </c>
      <c r="F181" s="93">
        <f t="shared" si="4"/>
        <v>0</v>
      </c>
      <c r="G181" s="94">
        <f>係数!$G$26</f>
        <v>1.0999999999999999E-2</v>
      </c>
      <c r="H181" s="72">
        <f t="shared" si="5"/>
        <v>0</v>
      </c>
      <c r="I181" s="26"/>
      <c r="J181" s="26"/>
      <c r="K181" s="26"/>
    </row>
    <row r="182" spans="1:11">
      <c r="A182" s="417"/>
      <c r="B182" s="69" t="s">
        <v>406</v>
      </c>
      <c r="C182" s="78" t="s">
        <v>397</v>
      </c>
      <c r="D182" s="28"/>
      <c r="E182" s="95">
        <f>係数!$E$27</f>
        <v>3.41</v>
      </c>
      <c r="F182" s="93">
        <f t="shared" si="4"/>
        <v>0</v>
      </c>
      <c r="G182" s="94">
        <f>係数!$G$27</f>
        <v>2.63E-2</v>
      </c>
      <c r="H182" s="72">
        <f t="shared" si="5"/>
        <v>0</v>
      </c>
      <c r="I182" s="26"/>
      <c r="J182" s="26"/>
      <c r="K182" s="26"/>
    </row>
    <row r="183" spans="1:11">
      <c r="A183" s="417"/>
      <c r="B183" s="69" t="s">
        <v>407</v>
      </c>
      <c r="C183" s="78" t="s">
        <v>397</v>
      </c>
      <c r="D183" s="28"/>
      <c r="E183" s="95">
        <f>係数!$E$28</f>
        <v>8.41</v>
      </c>
      <c r="F183" s="93">
        <f t="shared" si="4"/>
        <v>0</v>
      </c>
      <c r="G183" s="94">
        <f>係数!$G$28</f>
        <v>3.8399999999999997E-2</v>
      </c>
      <c r="H183" s="72">
        <f t="shared" si="5"/>
        <v>0</v>
      </c>
      <c r="I183" s="26"/>
      <c r="J183" s="26"/>
      <c r="K183" s="26"/>
    </row>
    <row r="184" spans="1:11">
      <c r="A184" s="417"/>
      <c r="B184" s="96" t="s">
        <v>408</v>
      </c>
      <c r="C184" s="78" t="s">
        <v>397</v>
      </c>
      <c r="D184" s="28"/>
      <c r="E184" s="43">
        <v>46</v>
      </c>
      <c r="F184" s="97">
        <f t="shared" si="4"/>
        <v>0</v>
      </c>
      <c r="G184" s="94">
        <f>係数!$G$29</f>
        <v>1.3599999999999999E-2</v>
      </c>
      <c r="H184" s="72">
        <f t="shared" si="5"/>
        <v>0</v>
      </c>
      <c r="I184" s="26"/>
      <c r="J184" s="26"/>
      <c r="K184" s="26"/>
    </row>
    <row r="185" spans="1:11">
      <c r="A185" s="417"/>
      <c r="B185" s="31" t="s">
        <v>437</v>
      </c>
      <c r="C185" s="31"/>
      <c r="D185" s="28"/>
      <c r="E185" s="31"/>
      <c r="F185" s="97">
        <f t="shared" si="4"/>
        <v>0</v>
      </c>
      <c r="G185" s="31"/>
      <c r="H185" s="72">
        <f t="shared" si="5"/>
        <v>0</v>
      </c>
      <c r="I185" s="26"/>
      <c r="J185" s="26"/>
      <c r="K185" s="26"/>
    </row>
    <row r="186" spans="1:11">
      <c r="A186" s="417"/>
      <c r="B186" s="31" t="s">
        <v>437</v>
      </c>
      <c r="C186" s="31"/>
      <c r="D186" s="28"/>
      <c r="E186" s="31"/>
      <c r="F186" s="97">
        <f t="shared" si="4"/>
        <v>0</v>
      </c>
      <c r="G186" s="31"/>
      <c r="H186" s="72">
        <f t="shared" si="5"/>
        <v>0</v>
      </c>
      <c r="I186" s="26"/>
      <c r="J186" s="26"/>
      <c r="K186" s="26"/>
    </row>
    <row r="187" spans="1:11">
      <c r="A187" s="417"/>
      <c r="B187" s="69" t="s">
        <v>410</v>
      </c>
      <c r="C187" s="78" t="s">
        <v>409</v>
      </c>
      <c r="D187" s="28"/>
      <c r="E187" s="95">
        <f>係数!$E$32</f>
        <v>1.02</v>
      </c>
      <c r="F187" s="93">
        <f t="shared" si="4"/>
        <v>0</v>
      </c>
      <c r="G187" s="98">
        <f>係数!$G$32</f>
        <v>0.06</v>
      </c>
      <c r="H187" s="72">
        <f>D187*G187</f>
        <v>0</v>
      </c>
      <c r="I187" s="26"/>
      <c r="J187" s="26"/>
      <c r="K187" s="26"/>
    </row>
    <row r="188" spans="1:11">
      <c r="A188" s="417"/>
      <c r="B188" s="69" t="s">
        <v>411</v>
      </c>
      <c r="C188" s="78" t="s">
        <v>409</v>
      </c>
      <c r="D188" s="28"/>
      <c r="E188" s="95">
        <f>係数!$E$33</f>
        <v>1.36</v>
      </c>
      <c r="F188" s="93">
        <f t="shared" si="4"/>
        <v>0</v>
      </c>
      <c r="G188" s="98">
        <f>係数!$G$33</f>
        <v>5.7000000000000002E-2</v>
      </c>
      <c r="H188" s="72">
        <f>D188*G188</f>
        <v>0</v>
      </c>
    </row>
    <row r="189" spans="1:11">
      <c r="A189" s="417"/>
      <c r="B189" s="69" t="s">
        <v>412</v>
      </c>
      <c r="C189" s="78" t="s">
        <v>409</v>
      </c>
      <c r="D189" s="28"/>
      <c r="E189" s="95">
        <f>係数!$E$34</f>
        <v>1.36</v>
      </c>
      <c r="F189" s="93">
        <f t="shared" si="4"/>
        <v>0</v>
      </c>
      <c r="G189" s="98">
        <f>係数!$G$34</f>
        <v>5.7000000000000002E-2</v>
      </c>
      <c r="H189" s="72">
        <f>D189*G189</f>
        <v>0</v>
      </c>
    </row>
    <row r="190" spans="1:11">
      <c r="A190" s="417"/>
      <c r="B190" s="69" t="s">
        <v>413</v>
      </c>
      <c r="C190" s="78" t="s">
        <v>409</v>
      </c>
      <c r="D190" s="28"/>
      <c r="E190" s="95">
        <f>係数!$E$35</f>
        <v>1.36</v>
      </c>
      <c r="F190" s="93">
        <f t="shared" si="4"/>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IF(係数!$G$45="","",係数!$G$45)</f>
        <v/>
      </c>
      <c r="H192" s="72">
        <f>IF(G192="",0,D192*G192)</f>
        <v>0</v>
      </c>
    </row>
    <row r="193" spans="1:8">
      <c r="A193" s="421"/>
      <c r="B193" s="69" t="s">
        <v>518</v>
      </c>
      <c r="C193" s="68" t="s">
        <v>419</v>
      </c>
      <c r="D193" s="28"/>
      <c r="E193" s="74">
        <f>係数!$E$40</f>
        <v>9.2799999999999994</v>
      </c>
      <c r="F193" s="71">
        <f>D193*E193</f>
        <v>0</v>
      </c>
      <c r="G193" s="75" t="str">
        <f>IF(係数!$G$46="","",係数!$G$46)</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5" priority="10" stopIfTrue="1">
      <formula>$C$3=""</formula>
    </cfRule>
  </conditionalFormatting>
  <conditionalFormatting sqref="C4:H4">
    <cfRule type="expression" dxfId="4" priority="9" stopIfTrue="1">
      <formula>$C$4=""</formula>
    </cfRule>
  </conditionalFormatting>
  <conditionalFormatting sqref="C145">
    <cfRule type="expression" dxfId="3" priority="4" stopIfTrue="1">
      <formula>$C$145=""</formula>
    </cfRule>
  </conditionalFormatting>
  <conditionalFormatting sqref="C146:H146">
    <cfRule type="expression" dxfId="2" priority="3" stopIfTrue="1">
      <formula>$C$146=""</formula>
    </cfRule>
  </conditionalFormatting>
  <conditionalFormatting sqref="C74">
    <cfRule type="expression" dxfId="1" priority="2" stopIfTrue="1">
      <formula>$C$74=""</formula>
    </cfRule>
  </conditionalFormatting>
  <conditionalFormatting sqref="C75:H75">
    <cfRule type="expression" dxfId="0" priority="1" stopIfTrue="1">
      <formula>$C$75=""</formula>
    </cfRule>
  </conditionalFormatting>
  <dataValidations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52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42 E113 E184">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67"/>
  <sheetViews>
    <sheetView topLeftCell="A28" workbookViewId="0">
      <selection activeCell="L38" sqref="L38"/>
    </sheetView>
  </sheetViews>
  <sheetFormatPr defaultRowHeight="13.5"/>
  <cols>
    <col min="1" max="1" width="2.375" customWidth="1"/>
    <col min="2" max="2" width="4" bestFit="1" customWidth="1"/>
    <col min="3" max="3" width="33.875" bestFit="1" customWidth="1"/>
    <col min="5" max="5" width="10.75" customWidth="1"/>
    <col min="6" max="6" width="9.875" customWidth="1"/>
    <col min="7" max="7" width="12" customWidth="1"/>
    <col min="8" max="8" width="13.125" bestFit="1" customWidth="1"/>
    <col min="9" max="9" width="3.625" customWidth="1"/>
    <col min="11" max="11" width="16.125" bestFit="1" customWidth="1"/>
    <col min="12" max="12" width="3" customWidth="1"/>
    <col min="13" max="13" width="11.875" customWidth="1"/>
    <col min="14" max="14" width="13.625" customWidth="1"/>
  </cols>
  <sheetData>
    <row r="2" spans="2:14">
      <c r="B2" t="s">
        <v>439</v>
      </c>
    </row>
    <row r="3" spans="2:14">
      <c r="B3" t="s">
        <v>456</v>
      </c>
    </row>
    <row r="4" spans="2:14">
      <c r="B4" t="s">
        <v>440</v>
      </c>
    </row>
    <row r="5" spans="2:14" ht="13.5" customHeight="1">
      <c r="B5" s="426" t="s">
        <v>16</v>
      </c>
      <c r="C5" s="426"/>
      <c r="D5" s="427" t="s">
        <v>441</v>
      </c>
      <c r="E5" s="431" t="s">
        <v>442</v>
      </c>
      <c r="F5" s="432"/>
      <c r="G5" s="433" t="s">
        <v>377</v>
      </c>
      <c r="H5" s="433"/>
      <c r="J5" s="434" t="s">
        <v>454</v>
      </c>
      <c r="K5" s="434"/>
      <c r="M5" s="423" t="s">
        <v>465</v>
      </c>
      <c r="N5" s="423"/>
    </row>
    <row r="6" spans="2:14">
      <c r="B6" s="426"/>
      <c r="C6" s="426"/>
      <c r="D6" s="428"/>
      <c r="E6" s="34" t="s">
        <v>20</v>
      </c>
      <c r="F6" s="35" t="s">
        <v>17</v>
      </c>
      <c r="G6" s="49" t="s">
        <v>20</v>
      </c>
      <c r="H6" s="49" t="s">
        <v>17</v>
      </c>
      <c r="J6" s="53" t="s">
        <v>14</v>
      </c>
      <c r="K6" s="53" t="s">
        <v>455</v>
      </c>
      <c r="M6" s="88" t="s">
        <v>466</v>
      </c>
      <c r="N6" s="89" t="s">
        <v>461</v>
      </c>
    </row>
    <row r="7" spans="2:14" ht="17.25" customHeight="1">
      <c r="B7" s="424" t="s">
        <v>379</v>
      </c>
      <c r="C7" s="30" t="s">
        <v>380</v>
      </c>
      <c r="D7" s="32" t="s">
        <v>381</v>
      </c>
      <c r="E7" s="28">
        <v>38.200000000000003</v>
      </c>
      <c r="F7" s="29" t="s">
        <v>443</v>
      </c>
      <c r="G7" s="46">
        <v>1.8700000000000001E-2</v>
      </c>
      <c r="H7" s="51" t="s">
        <v>450</v>
      </c>
      <c r="J7" s="50">
        <v>1990</v>
      </c>
      <c r="K7" s="54">
        <v>0.436</v>
      </c>
      <c r="M7" s="88" t="s">
        <v>460</v>
      </c>
      <c r="N7" s="90">
        <v>46</v>
      </c>
    </row>
    <row r="8" spans="2:14" ht="17.25" customHeight="1">
      <c r="B8" s="425"/>
      <c r="C8" s="30" t="s">
        <v>382</v>
      </c>
      <c r="D8" s="32" t="s">
        <v>381</v>
      </c>
      <c r="E8" s="28">
        <v>35.299999999999997</v>
      </c>
      <c r="F8" s="29" t="s">
        <v>443</v>
      </c>
      <c r="G8" s="46">
        <v>1.84E-2</v>
      </c>
      <c r="H8" s="51" t="s">
        <v>451</v>
      </c>
      <c r="J8" s="50">
        <v>1991</v>
      </c>
      <c r="K8" s="54">
        <v>0.42699999999999999</v>
      </c>
      <c r="M8" s="88" t="s">
        <v>462</v>
      </c>
      <c r="N8" s="90">
        <v>46.046550000000003</v>
      </c>
    </row>
    <row r="9" spans="2:14" ht="17.25" customHeight="1">
      <c r="B9" s="425"/>
      <c r="C9" s="30" t="s">
        <v>384</v>
      </c>
      <c r="D9" s="32" t="s">
        <v>381</v>
      </c>
      <c r="E9" s="28">
        <v>34.6</v>
      </c>
      <c r="F9" s="29" t="s">
        <v>443</v>
      </c>
      <c r="G9" s="46">
        <v>1.83E-2</v>
      </c>
      <c r="H9" s="51" t="s">
        <v>451</v>
      </c>
      <c r="J9" s="50">
        <v>1992</v>
      </c>
      <c r="K9" s="57">
        <v>0.46</v>
      </c>
      <c r="M9" s="88" t="s">
        <v>463</v>
      </c>
      <c r="N9" s="90">
        <v>62.8</v>
      </c>
    </row>
    <row r="10" spans="2:14" ht="17.25" customHeight="1">
      <c r="B10" s="425"/>
      <c r="C10" s="27" t="s">
        <v>385</v>
      </c>
      <c r="D10" s="32" t="s">
        <v>381</v>
      </c>
      <c r="E10" s="28">
        <v>33.6</v>
      </c>
      <c r="F10" s="29" t="s">
        <v>443</v>
      </c>
      <c r="G10" s="46">
        <v>1.8200000000000001E-2</v>
      </c>
      <c r="H10" s="51" t="s">
        <v>452</v>
      </c>
      <c r="J10" s="50">
        <v>1993</v>
      </c>
      <c r="K10" s="54">
        <v>0.39200000000000002</v>
      </c>
      <c r="M10" s="88" t="s">
        <v>464</v>
      </c>
      <c r="N10" s="90">
        <v>62.8</v>
      </c>
    </row>
    <row r="11" spans="2:14" ht="17.25" customHeight="1">
      <c r="B11" s="425"/>
      <c r="C11" s="27" t="s">
        <v>386</v>
      </c>
      <c r="D11" s="32" t="s">
        <v>381</v>
      </c>
      <c r="E11" s="28">
        <v>36.700000000000003</v>
      </c>
      <c r="F11" s="29" t="s">
        <v>443</v>
      </c>
      <c r="G11" s="46">
        <v>1.8499999999999999E-2</v>
      </c>
      <c r="H11" s="51" t="s">
        <v>451</v>
      </c>
      <c r="J11" s="50">
        <v>1994</v>
      </c>
      <c r="K11" s="54">
        <v>0.42199999999999999</v>
      </c>
    </row>
    <row r="12" spans="2:14" ht="17.25" customHeight="1">
      <c r="B12" s="425"/>
      <c r="C12" s="27" t="s">
        <v>388</v>
      </c>
      <c r="D12" s="32" t="s">
        <v>381</v>
      </c>
      <c r="E12" s="28">
        <v>37.700000000000003</v>
      </c>
      <c r="F12" s="29" t="s">
        <v>443</v>
      </c>
      <c r="G12" s="46">
        <v>1.8700000000000001E-2</v>
      </c>
      <c r="H12" s="51" t="s">
        <v>451</v>
      </c>
      <c r="J12" s="50">
        <v>1995</v>
      </c>
      <c r="K12" s="54">
        <v>0.38300000000000001</v>
      </c>
      <c r="M12" s="56"/>
    </row>
    <row r="13" spans="2:14" ht="17.25" customHeight="1">
      <c r="B13" s="425"/>
      <c r="C13" s="27" t="s">
        <v>390</v>
      </c>
      <c r="D13" s="32" t="s">
        <v>381</v>
      </c>
      <c r="E13" s="28">
        <v>39.1</v>
      </c>
      <c r="F13" s="29" t="s">
        <v>443</v>
      </c>
      <c r="G13" s="46">
        <v>1.89E-2</v>
      </c>
      <c r="H13" s="51" t="s">
        <v>451</v>
      </c>
      <c r="J13" s="50">
        <v>1996</v>
      </c>
      <c r="K13" s="54">
        <v>0.41299999999999998</v>
      </c>
      <c r="M13" s="56"/>
    </row>
    <row r="14" spans="2:14" ht="17.25" customHeight="1">
      <c r="B14" s="425"/>
      <c r="C14" s="27" t="s">
        <v>391</v>
      </c>
      <c r="D14" s="32" t="s">
        <v>381</v>
      </c>
      <c r="E14" s="28">
        <v>41.9</v>
      </c>
      <c r="F14" s="29" t="s">
        <v>443</v>
      </c>
      <c r="G14" s="46">
        <v>1.95E-2</v>
      </c>
      <c r="H14" s="51" t="s">
        <v>451</v>
      </c>
      <c r="J14" s="50">
        <v>1997</v>
      </c>
      <c r="K14" s="54">
        <v>0.314</v>
      </c>
      <c r="M14" s="56"/>
    </row>
    <row r="15" spans="2:14" ht="17.25" customHeight="1">
      <c r="B15" s="425"/>
      <c r="C15" s="27" t="s">
        <v>392</v>
      </c>
      <c r="D15" s="32" t="s">
        <v>69</v>
      </c>
      <c r="E15" s="28">
        <v>40.9</v>
      </c>
      <c r="F15" s="29" t="s">
        <v>444</v>
      </c>
      <c r="G15" s="46">
        <v>2.0799999999999999E-2</v>
      </c>
      <c r="H15" s="51" t="s">
        <v>451</v>
      </c>
      <c r="J15" s="50">
        <v>1998</v>
      </c>
      <c r="K15" s="54">
        <v>0.32300000000000001</v>
      </c>
      <c r="M15" s="56"/>
    </row>
    <row r="16" spans="2:14" ht="17.25" customHeight="1">
      <c r="B16" s="425"/>
      <c r="C16" s="27" t="s">
        <v>394</v>
      </c>
      <c r="D16" s="32" t="s">
        <v>69</v>
      </c>
      <c r="E16" s="28">
        <v>29.9</v>
      </c>
      <c r="F16" s="29" t="s">
        <v>444</v>
      </c>
      <c r="G16" s="46">
        <v>2.5399999999999999E-2</v>
      </c>
      <c r="H16" s="51" t="s">
        <v>453</v>
      </c>
      <c r="J16" s="50">
        <v>1999</v>
      </c>
      <c r="K16" s="54">
        <v>0.30499999999999999</v>
      </c>
      <c r="M16" s="56"/>
    </row>
    <row r="17" spans="2:13" ht="17.25" customHeight="1">
      <c r="B17" s="425"/>
      <c r="C17" s="27" t="s">
        <v>395</v>
      </c>
      <c r="D17" s="32" t="s">
        <v>69</v>
      </c>
      <c r="E17" s="28">
        <v>50.8</v>
      </c>
      <c r="F17" s="29" t="s">
        <v>444</v>
      </c>
      <c r="G17" s="46">
        <v>1.61E-2</v>
      </c>
      <c r="H17" s="51" t="s">
        <v>451</v>
      </c>
      <c r="J17" s="50">
        <v>2000</v>
      </c>
      <c r="K17" s="54">
        <v>0.317</v>
      </c>
      <c r="M17" s="56"/>
    </row>
    <row r="18" spans="2:13" ht="17.25" customHeight="1">
      <c r="B18" s="425"/>
      <c r="C18" s="27" t="s">
        <v>396</v>
      </c>
      <c r="D18" s="32" t="s">
        <v>397</v>
      </c>
      <c r="E18" s="28">
        <v>44.9</v>
      </c>
      <c r="F18" s="29" t="s">
        <v>446</v>
      </c>
      <c r="G18" s="46">
        <v>1.4200000000000001E-2</v>
      </c>
      <c r="H18" s="51" t="s">
        <v>451</v>
      </c>
      <c r="J18" s="50">
        <v>2001</v>
      </c>
      <c r="K18" s="54">
        <v>0.35299999999999998</v>
      </c>
      <c r="M18" s="56"/>
    </row>
    <row r="19" spans="2:13" ht="17.25" customHeight="1">
      <c r="B19" s="425"/>
      <c r="C19" s="27" t="s">
        <v>398</v>
      </c>
      <c r="D19" s="32" t="s">
        <v>69</v>
      </c>
      <c r="E19" s="28">
        <v>54.6</v>
      </c>
      <c r="F19" s="29" t="s">
        <v>444</v>
      </c>
      <c r="G19" s="46">
        <v>1.35E-2</v>
      </c>
      <c r="H19" s="51" t="s">
        <v>451</v>
      </c>
      <c r="J19" s="50">
        <v>2002</v>
      </c>
      <c r="K19" s="54">
        <v>0.33600000000000002</v>
      </c>
      <c r="M19" s="56"/>
    </row>
    <row r="20" spans="2:13" ht="17.25" customHeight="1">
      <c r="B20" s="425"/>
      <c r="C20" s="27" t="s">
        <v>399</v>
      </c>
      <c r="D20" s="32" t="s">
        <v>397</v>
      </c>
      <c r="E20" s="28">
        <v>43.5</v>
      </c>
      <c r="F20" s="29" t="s">
        <v>446</v>
      </c>
      <c r="G20" s="46">
        <v>1.3899999999999999E-2</v>
      </c>
      <c r="H20" s="51" t="s">
        <v>453</v>
      </c>
      <c r="J20" s="50">
        <v>2003</v>
      </c>
      <c r="K20" s="54">
        <v>0.309</v>
      </c>
      <c r="M20" s="56"/>
    </row>
    <row r="21" spans="2:13" ht="17.25" customHeight="1">
      <c r="B21" s="425"/>
      <c r="C21" s="27" t="s">
        <v>400</v>
      </c>
      <c r="D21" s="32" t="s">
        <v>69</v>
      </c>
      <c r="E21" s="28">
        <v>29</v>
      </c>
      <c r="F21" s="29" t="s">
        <v>444</v>
      </c>
      <c r="G21" s="46">
        <v>2.4500000000000001E-2</v>
      </c>
      <c r="H21" s="51" t="s">
        <v>451</v>
      </c>
      <c r="J21" s="50">
        <v>2004</v>
      </c>
      <c r="K21" s="54">
        <v>0.33100000000000002</v>
      </c>
      <c r="M21" s="56"/>
    </row>
    <row r="22" spans="2:13" ht="17.25" customHeight="1">
      <c r="B22" s="425"/>
      <c r="C22" s="27" t="s">
        <v>401</v>
      </c>
      <c r="D22" s="32" t="s">
        <v>69</v>
      </c>
      <c r="E22" s="28">
        <v>25.7</v>
      </c>
      <c r="F22" s="29" t="s">
        <v>444</v>
      </c>
      <c r="G22" s="46">
        <v>2.47E-2</v>
      </c>
      <c r="H22" s="51" t="s">
        <v>451</v>
      </c>
      <c r="J22" s="50">
        <v>2005</v>
      </c>
      <c r="K22" s="54">
        <v>0.36499999999999999</v>
      </c>
      <c r="M22" s="56"/>
    </row>
    <row r="23" spans="2:13" ht="17.25" customHeight="1">
      <c r="B23" s="425"/>
      <c r="C23" s="27" t="s">
        <v>402</v>
      </c>
      <c r="D23" s="32" t="s">
        <v>69</v>
      </c>
      <c r="E23" s="28">
        <v>26.9</v>
      </c>
      <c r="F23" s="29" t="s">
        <v>444</v>
      </c>
      <c r="G23" s="46">
        <v>2.5499999999999998E-2</v>
      </c>
      <c r="H23" s="51" t="s">
        <v>451</v>
      </c>
      <c r="J23" s="50">
        <v>2006</v>
      </c>
      <c r="K23" s="54">
        <v>0.375</v>
      </c>
      <c r="M23" s="56"/>
    </row>
    <row r="24" spans="2:13" ht="17.25" customHeight="1">
      <c r="B24" s="425"/>
      <c r="C24" s="27" t="s">
        <v>403</v>
      </c>
      <c r="D24" s="32" t="s">
        <v>69</v>
      </c>
      <c r="E24" s="28">
        <v>29.4</v>
      </c>
      <c r="F24" s="29" t="s">
        <v>444</v>
      </c>
      <c r="G24" s="46">
        <v>2.9399999999999999E-2</v>
      </c>
      <c r="H24" s="51" t="s">
        <v>452</v>
      </c>
      <c r="J24" s="50">
        <v>2007</v>
      </c>
      <c r="K24" s="54">
        <v>0.38700000000000001</v>
      </c>
      <c r="M24" s="56"/>
    </row>
    <row r="25" spans="2:13" ht="17.25" customHeight="1">
      <c r="B25" s="425"/>
      <c r="C25" s="27" t="s">
        <v>404</v>
      </c>
      <c r="D25" s="32" t="s">
        <v>69</v>
      </c>
      <c r="E25" s="28">
        <v>37.299999999999997</v>
      </c>
      <c r="F25" s="29" t="s">
        <v>444</v>
      </c>
      <c r="G25" s="46">
        <v>2.0899999999999998E-2</v>
      </c>
      <c r="H25" s="51" t="s">
        <v>452</v>
      </c>
      <c r="J25" s="50">
        <v>2008</v>
      </c>
      <c r="K25" s="54">
        <v>0.374</v>
      </c>
      <c r="M25" s="56"/>
    </row>
    <row r="26" spans="2:13" ht="17.25" customHeight="1">
      <c r="B26" s="425"/>
      <c r="C26" s="27" t="s">
        <v>405</v>
      </c>
      <c r="D26" s="32" t="s">
        <v>397</v>
      </c>
      <c r="E26" s="28">
        <v>21.1</v>
      </c>
      <c r="F26" s="29" t="s">
        <v>446</v>
      </c>
      <c r="G26" s="52">
        <v>1.0999999999999999E-2</v>
      </c>
      <c r="H26" s="51" t="s">
        <v>450</v>
      </c>
      <c r="J26" s="50">
        <v>2009</v>
      </c>
      <c r="K26" s="54">
        <v>0.36899999999999999</v>
      </c>
      <c r="M26" s="56"/>
    </row>
    <row r="27" spans="2:13" ht="17.25" customHeight="1">
      <c r="B27" s="425"/>
      <c r="C27" s="27" t="s">
        <v>406</v>
      </c>
      <c r="D27" s="32" t="s">
        <v>397</v>
      </c>
      <c r="E27" s="40">
        <v>3.41</v>
      </c>
      <c r="F27" s="29" t="s">
        <v>446</v>
      </c>
      <c r="G27" s="46">
        <v>2.63E-2</v>
      </c>
      <c r="H27" s="51" t="s">
        <v>450</v>
      </c>
      <c r="J27" s="50">
        <v>2010</v>
      </c>
      <c r="K27" s="54">
        <v>0.38500000000000001</v>
      </c>
      <c r="M27" s="56"/>
    </row>
    <row r="28" spans="2:13" ht="17.25" customHeight="1">
      <c r="B28" s="425"/>
      <c r="C28" s="27" t="s">
        <v>407</v>
      </c>
      <c r="D28" s="32" t="s">
        <v>397</v>
      </c>
      <c r="E28" s="40">
        <v>8.41</v>
      </c>
      <c r="F28" s="29" t="s">
        <v>446</v>
      </c>
      <c r="G28" s="46">
        <v>3.8399999999999997E-2</v>
      </c>
      <c r="H28" s="51" t="s">
        <v>451</v>
      </c>
      <c r="J28" s="50">
        <v>2011</v>
      </c>
      <c r="K28" s="54">
        <v>0.52500000000000002</v>
      </c>
      <c r="M28" s="56"/>
    </row>
    <row r="29" spans="2:13" ht="17.25" customHeight="1">
      <c r="B29" s="425"/>
      <c r="C29" s="27" t="s">
        <v>408</v>
      </c>
      <c r="D29" s="32" t="s">
        <v>397</v>
      </c>
      <c r="E29" s="91"/>
      <c r="F29" s="29" t="s">
        <v>446</v>
      </c>
      <c r="G29" s="46">
        <v>1.3599999999999999E-2</v>
      </c>
      <c r="H29" s="51" t="s">
        <v>451</v>
      </c>
      <c r="J29" s="50">
        <v>2012</v>
      </c>
      <c r="K29" s="54">
        <v>0.61199999999999999</v>
      </c>
      <c r="M29" s="56"/>
    </row>
    <row r="30" spans="2:13" ht="17.25" customHeight="1">
      <c r="B30" s="425"/>
      <c r="C30" s="33" t="s">
        <v>437</v>
      </c>
      <c r="D30" s="33"/>
      <c r="E30" s="41"/>
      <c r="F30" s="32"/>
      <c r="G30" s="45"/>
      <c r="H30" s="51"/>
      <c r="J30" s="50">
        <v>2013</v>
      </c>
      <c r="K30" s="54">
        <v>0.61299999999999999</v>
      </c>
      <c r="M30" s="56"/>
    </row>
    <row r="31" spans="2:13" ht="17.25" customHeight="1">
      <c r="B31" s="425"/>
      <c r="C31" s="33" t="s">
        <v>437</v>
      </c>
      <c r="D31" s="33"/>
      <c r="E31" s="41"/>
      <c r="F31" s="32"/>
      <c r="G31" s="45"/>
      <c r="H31" s="51"/>
      <c r="J31" s="50">
        <v>2014</v>
      </c>
      <c r="K31" s="54">
        <v>0.58399999999999996</v>
      </c>
      <c r="M31" s="56"/>
    </row>
    <row r="32" spans="2:13" ht="17.25" customHeight="1">
      <c r="B32" s="425"/>
      <c r="C32" s="27" t="s">
        <v>410</v>
      </c>
      <c r="D32" s="32" t="s">
        <v>409</v>
      </c>
      <c r="E32" s="40">
        <v>1.02</v>
      </c>
      <c r="F32" s="29" t="s">
        <v>445</v>
      </c>
      <c r="G32" s="47">
        <v>0.06</v>
      </c>
      <c r="H32" s="51" t="s">
        <v>448</v>
      </c>
      <c r="J32" s="50">
        <v>2015</v>
      </c>
      <c r="K32" s="54">
        <v>0.50900000000000001</v>
      </c>
    </row>
    <row r="33" spans="2:11" ht="17.25" customHeight="1">
      <c r="B33" s="425"/>
      <c r="C33" s="30" t="s">
        <v>411</v>
      </c>
      <c r="D33" s="32" t="s">
        <v>409</v>
      </c>
      <c r="E33" s="40">
        <v>1.36</v>
      </c>
      <c r="F33" s="29" t="s">
        <v>445</v>
      </c>
      <c r="G33" s="46">
        <v>5.7000000000000002E-2</v>
      </c>
      <c r="H33" s="51" t="s">
        <v>448</v>
      </c>
      <c r="J33" s="50">
        <v>2016</v>
      </c>
      <c r="K33" s="54">
        <v>0.46200000000000002</v>
      </c>
    </row>
    <row r="34" spans="2:11" ht="17.25" customHeight="1">
      <c r="B34" s="425"/>
      <c r="C34" s="27" t="s">
        <v>412</v>
      </c>
      <c r="D34" s="32" t="s">
        <v>409</v>
      </c>
      <c r="E34" s="40">
        <v>1.36</v>
      </c>
      <c r="F34" s="29" t="s">
        <v>445</v>
      </c>
      <c r="G34" s="46">
        <v>5.7000000000000002E-2</v>
      </c>
      <c r="H34" s="51" t="s">
        <v>448</v>
      </c>
      <c r="J34" s="50">
        <v>2017</v>
      </c>
      <c r="K34" s="54">
        <v>0.438</v>
      </c>
    </row>
    <row r="35" spans="2:11" ht="17.25" customHeight="1">
      <c r="B35" s="425"/>
      <c r="C35" s="27" t="s">
        <v>413</v>
      </c>
      <c r="D35" s="32" t="s">
        <v>409</v>
      </c>
      <c r="E35" s="40">
        <v>1.36</v>
      </c>
      <c r="F35" s="29" t="s">
        <v>445</v>
      </c>
      <c r="G35" s="46">
        <v>5.7000000000000002E-2</v>
      </c>
      <c r="H35" s="51" t="s">
        <v>448</v>
      </c>
      <c r="J35" s="50">
        <v>2018</v>
      </c>
      <c r="K35" s="54">
        <v>0.31900000000000001</v>
      </c>
    </row>
    <row r="36" spans="2:11" ht="17.25" customHeight="1">
      <c r="B36" s="425"/>
      <c r="C36" s="38"/>
      <c r="D36" s="39"/>
      <c r="E36" s="36"/>
      <c r="F36" s="44"/>
      <c r="G36" s="42"/>
      <c r="H36" s="51"/>
      <c r="J36" s="50">
        <v>2019</v>
      </c>
      <c r="K36" s="54">
        <v>0.34399999999999997</v>
      </c>
    </row>
    <row r="37" spans="2:11" ht="17.25" customHeight="1" thickBot="1">
      <c r="J37" s="50">
        <v>2020</v>
      </c>
      <c r="K37" s="54">
        <v>0.36499999999999999</v>
      </c>
    </row>
    <row r="38" spans="2:11" ht="17.25" customHeight="1" thickBot="1">
      <c r="B38" t="s">
        <v>457</v>
      </c>
      <c r="D38" s="59" t="str">
        <f>IF('１号事業＿計画'!J48="","",'１号事業＿計画'!J48-1)</f>
        <v/>
      </c>
      <c r="E38" t="s">
        <v>512</v>
      </c>
      <c r="J38" s="50">
        <v>2021</v>
      </c>
      <c r="K38" s="54">
        <v>0.29599999999999999</v>
      </c>
    </row>
    <row r="39" spans="2:11" ht="17.25" customHeight="1">
      <c r="B39" s="429" t="s">
        <v>417</v>
      </c>
      <c r="C39" s="30" t="s">
        <v>418</v>
      </c>
      <c r="D39" s="58" t="s">
        <v>419</v>
      </c>
      <c r="E39" s="40">
        <v>9.9700000000000006</v>
      </c>
      <c r="F39" s="29" t="s">
        <v>447</v>
      </c>
      <c r="G39" s="48" t="str">
        <f>IF(D$38="","",VLOOKUP($D$38,$J$7:$K$67,2,FALSE))</f>
        <v/>
      </c>
      <c r="H39" s="51" t="s">
        <v>449</v>
      </c>
      <c r="J39" s="50"/>
      <c r="K39" s="54"/>
    </row>
    <row r="40" spans="2:11" ht="17.25" customHeight="1">
      <c r="B40" s="430"/>
      <c r="C40" s="27" t="s">
        <v>420</v>
      </c>
      <c r="D40" s="32" t="s">
        <v>419</v>
      </c>
      <c r="E40" s="40">
        <v>9.2799999999999994</v>
      </c>
      <c r="F40" s="29" t="s">
        <v>447</v>
      </c>
      <c r="G40" s="48" t="str">
        <f>IF(D$38="","",VLOOKUP($D$38,$J$7:$K$67,2,FALSE))</f>
        <v/>
      </c>
      <c r="H40" s="51" t="s">
        <v>449</v>
      </c>
      <c r="J40" s="50"/>
      <c r="K40" s="54"/>
    </row>
    <row r="41" spans="2:11" ht="17.25" customHeight="1">
      <c r="B41" s="430"/>
      <c r="C41" s="27" t="s">
        <v>421</v>
      </c>
      <c r="D41" s="32" t="s">
        <v>419</v>
      </c>
      <c r="E41" s="40">
        <v>9.76</v>
      </c>
      <c r="F41" s="29" t="s">
        <v>447</v>
      </c>
      <c r="G41" s="48"/>
      <c r="H41" s="51" t="s">
        <v>449</v>
      </c>
      <c r="J41" s="50"/>
      <c r="K41" s="54"/>
    </row>
    <row r="42" spans="2:11" ht="17.25" customHeight="1">
      <c r="B42" s="430"/>
      <c r="C42" s="38"/>
      <c r="D42" s="39"/>
      <c r="E42" s="36"/>
      <c r="F42" s="37"/>
      <c r="G42" s="42"/>
      <c r="H42" s="51"/>
      <c r="J42" s="50"/>
      <c r="K42" s="54"/>
    </row>
    <row r="43" spans="2:11" ht="17.25" customHeight="1" thickBot="1">
      <c r="J43" s="50"/>
      <c r="K43" s="54"/>
    </row>
    <row r="44" spans="2:11" ht="17.25" customHeight="1" thickBot="1">
      <c r="B44" t="s">
        <v>458</v>
      </c>
      <c r="D44" s="59" t="str">
        <f>IF('１号事業＿計画'!Q48="","",'１号事業＿計画'!Q48-1)</f>
        <v/>
      </c>
      <c r="E44" t="s">
        <v>512</v>
      </c>
      <c r="J44" s="50"/>
      <c r="K44" s="54"/>
    </row>
    <row r="45" spans="2:11" ht="17.25" customHeight="1">
      <c r="B45" s="429" t="s">
        <v>417</v>
      </c>
      <c r="C45" s="30" t="s">
        <v>418</v>
      </c>
      <c r="D45" s="32" t="s">
        <v>419</v>
      </c>
      <c r="E45" s="40">
        <v>9.9700000000000006</v>
      </c>
      <c r="F45" s="29" t="s">
        <v>447</v>
      </c>
      <c r="G45" s="48" t="str">
        <f>IF(D$44="","",VLOOKUP($D$44,$J$7:$K$67,2,FALSE))</f>
        <v/>
      </c>
      <c r="H45" s="51" t="s">
        <v>449</v>
      </c>
      <c r="J45" s="50"/>
      <c r="K45" s="54"/>
    </row>
    <row r="46" spans="2:11" ht="17.25" customHeight="1">
      <c r="B46" s="430"/>
      <c r="C46" s="27" t="s">
        <v>420</v>
      </c>
      <c r="D46" s="32" t="s">
        <v>419</v>
      </c>
      <c r="E46" s="40">
        <v>9.2799999999999994</v>
      </c>
      <c r="F46" s="29" t="s">
        <v>447</v>
      </c>
      <c r="G46" s="48" t="str">
        <f>IF(D$44="","",VLOOKUP($D$44,$J$7:$K$67,2,FALSE))</f>
        <v/>
      </c>
      <c r="H46" s="51" t="s">
        <v>449</v>
      </c>
      <c r="J46" s="50"/>
      <c r="K46" s="54"/>
    </row>
    <row r="47" spans="2:11" ht="17.25" customHeight="1">
      <c r="B47" s="430"/>
      <c r="C47" s="27" t="s">
        <v>421</v>
      </c>
      <c r="D47" s="32" t="s">
        <v>419</v>
      </c>
      <c r="E47" s="40">
        <v>9.76</v>
      </c>
      <c r="F47" s="29" t="s">
        <v>447</v>
      </c>
      <c r="G47" s="48"/>
      <c r="H47" s="51" t="s">
        <v>449</v>
      </c>
      <c r="J47" s="50"/>
      <c r="K47" s="54"/>
    </row>
    <row r="48" spans="2:11" ht="17.25" customHeight="1">
      <c r="B48" s="430"/>
      <c r="C48" s="38"/>
      <c r="D48" s="39"/>
      <c r="E48" s="36"/>
      <c r="F48" s="37"/>
      <c r="G48" s="42"/>
      <c r="H48" s="51"/>
      <c r="J48" s="50"/>
      <c r="K48" s="54"/>
    </row>
    <row r="49" spans="10:11">
      <c r="J49" s="50"/>
      <c r="K49" s="54"/>
    </row>
    <row r="50" spans="10:11">
      <c r="J50" s="50"/>
      <c r="K50" s="54"/>
    </row>
    <row r="51" spans="10:11">
      <c r="J51" s="50"/>
      <c r="K51" s="54"/>
    </row>
    <row r="52" spans="10:11">
      <c r="J52" s="50"/>
      <c r="K52" s="54"/>
    </row>
    <row r="53" spans="10:11">
      <c r="J53" s="50"/>
      <c r="K53" s="54"/>
    </row>
    <row r="54" spans="10:11">
      <c r="J54" s="50"/>
      <c r="K54" s="54"/>
    </row>
    <row r="55" spans="10:11">
      <c r="J55" s="50"/>
      <c r="K55" s="54"/>
    </row>
    <row r="56" spans="10:11">
      <c r="J56" s="50"/>
      <c r="K56" s="54"/>
    </row>
    <row r="57" spans="10:11">
      <c r="J57" s="50"/>
      <c r="K57" s="54"/>
    </row>
    <row r="58" spans="10:11">
      <c r="J58" s="50"/>
      <c r="K58" s="54"/>
    </row>
    <row r="59" spans="10:11">
      <c r="J59" s="50"/>
      <c r="K59" s="54"/>
    </row>
    <row r="60" spans="10:11">
      <c r="J60" s="50"/>
      <c r="K60" s="54"/>
    </row>
    <row r="61" spans="10:11">
      <c r="J61" s="50"/>
      <c r="K61" s="54"/>
    </row>
    <row r="62" spans="10:11">
      <c r="J62" s="50"/>
      <c r="K62" s="54"/>
    </row>
    <row r="63" spans="10:11">
      <c r="J63" s="50"/>
      <c r="K63" s="54"/>
    </row>
    <row r="64" spans="10:11">
      <c r="J64" s="50"/>
      <c r="K64" s="54"/>
    </row>
    <row r="65" spans="10:11">
      <c r="J65" s="50"/>
      <c r="K65" s="54"/>
    </row>
    <row r="66" spans="10:11">
      <c r="J66" s="50"/>
      <c r="K66" s="54"/>
    </row>
    <row r="67" spans="10:11">
      <c r="J67" s="50"/>
      <c r="K67" s="54"/>
    </row>
  </sheetData>
  <mergeCells count="9">
    <mergeCell ref="B45:B48"/>
    <mergeCell ref="M5:N5"/>
    <mergeCell ref="B7:B36"/>
    <mergeCell ref="B5:C6"/>
    <mergeCell ref="D5:D6"/>
    <mergeCell ref="B39:B42"/>
    <mergeCell ref="E5:F5"/>
    <mergeCell ref="G5:H5"/>
    <mergeCell ref="J5:K5"/>
  </mergeCells>
  <phoneticPr fontId="2"/>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6"/>
  <sheetViews>
    <sheetView workbookViewId="0"/>
  </sheetViews>
  <sheetFormatPr defaultRowHeight="13.5"/>
  <cols>
    <col min="1" max="3" width="10.625" customWidth="1"/>
    <col min="4" max="4" width="23.625" customWidth="1"/>
    <col min="5" max="5" width="25.625" customWidth="1"/>
    <col min="6" max="6" width="30.625" customWidth="1"/>
    <col min="7" max="7" width="22.625" customWidth="1"/>
    <col min="8" max="8" width="25.625" customWidth="1"/>
    <col min="9" max="9" width="23.625" customWidth="1"/>
    <col min="10" max="10" width="30.625" customWidth="1"/>
    <col min="11" max="11" width="37.625" customWidth="1"/>
    <col min="12" max="12" width="20.625" customWidth="1"/>
    <col min="13" max="13" width="26.625" customWidth="1"/>
    <col min="14" max="17" width="25.625" customWidth="1"/>
    <col min="18" max="18" width="27.625" customWidth="1"/>
    <col min="19" max="19" width="22.625" customWidth="1"/>
    <col min="20" max="20" width="10.625" customWidth="1"/>
    <col min="21" max="21" width="15.625" customWidth="1"/>
  </cols>
  <sheetData>
    <row r="1" spans="1:24">
      <c r="A1" s="24" t="s">
        <v>170</v>
      </c>
      <c r="B1" s="25" t="s">
        <v>236</v>
      </c>
      <c r="C1" s="25" t="s">
        <v>239</v>
      </c>
      <c r="D1" s="25" t="s">
        <v>241</v>
      </c>
      <c r="E1" s="25" t="s">
        <v>243</v>
      </c>
      <c r="F1" s="25" t="s">
        <v>247</v>
      </c>
      <c r="G1" s="25" t="s">
        <v>272</v>
      </c>
      <c r="H1" s="25" t="s">
        <v>277</v>
      </c>
      <c r="I1" s="25" t="s">
        <v>283</v>
      </c>
      <c r="J1" s="25" t="s">
        <v>293</v>
      </c>
      <c r="K1" s="25" t="s">
        <v>305</v>
      </c>
      <c r="L1" s="25" t="s">
        <v>312</v>
      </c>
      <c r="M1" s="25" t="s">
        <v>316</v>
      </c>
      <c r="N1" s="25" t="s">
        <v>321</v>
      </c>
      <c r="O1" s="25" t="s">
        <v>325</v>
      </c>
      <c r="P1" s="25" t="s">
        <v>329</v>
      </c>
      <c r="Q1" s="25" t="s">
        <v>332</v>
      </c>
      <c r="R1" s="25" t="s">
        <v>336</v>
      </c>
      <c r="S1" s="25" t="s">
        <v>339</v>
      </c>
      <c r="T1" s="25" t="s">
        <v>349</v>
      </c>
      <c r="U1" s="25" t="s">
        <v>352</v>
      </c>
      <c r="V1" s="1"/>
      <c r="X1" s="25" t="s">
        <v>169</v>
      </c>
    </row>
    <row r="2" spans="1:24">
      <c r="B2" s="1" t="s">
        <v>237</v>
      </c>
      <c r="C2" s="1" t="s">
        <v>239</v>
      </c>
      <c r="D2" s="1" t="s">
        <v>242</v>
      </c>
      <c r="E2" s="1" t="s">
        <v>244</v>
      </c>
      <c r="F2" s="1" t="s">
        <v>248</v>
      </c>
      <c r="G2" s="1" t="s">
        <v>273</v>
      </c>
      <c r="H2" s="1" t="s">
        <v>278</v>
      </c>
      <c r="I2" s="1" t="s">
        <v>284</v>
      </c>
      <c r="J2" s="1" t="s">
        <v>294</v>
      </c>
      <c r="K2" s="1" t="s">
        <v>306</v>
      </c>
      <c r="L2" s="1" t="s">
        <v>313</v>
      </c>
      <c r="M2" s="1" t="s">
        <v>317</v>
      </c>
      <c r="N2" s="1" t="s">
        <v>322</v>
      </c>
      <c r="O2" s="1" t="s">
        <v>326</v>
      </c>
      <c r="P2" s="1" t="s">
        <v>330</v>
      </c>
      <c r="Q2" s="1" t="s">
        <v>333</v>
      </c>
      <c r="R2" s="1" t="s">
        <v>337</v>
      </c>
      <c r="S2" s="1" t="s">
        <v>340</v>
      </c>
      <c r="T2" s="1" t="s">
        <v>350</v>
      </c>
      <c r="U2" s="1" t="s">
        <v>353</v>
      </c>
      <c r="V2" s="1"/>
      <c r="X2">
        <v>1</v>
      </c>
    </row>
    <row r="3" spans="1:24">
      <c r="B3" s="1" t="s">
        <v>238</v>
      </c>
      <c r="C3" s="1" t="s">
        <v>240</v>
      </c>
      <c r="D3" s="1"/>
      <c r="E3" s="1" t="s">
        <v>245</v>
      </c>
      <c r="F3" s="1" t="s">
        <v>249</v>
      </c>
      <c r="G3" s="1" t="s">
        <v>274</v>
      </c>
      <c r="H3" s="1" t="s">
        <v>279</v>
      </c>
      <c r="I3" s="1" t="s">
        <v>285</v>
      </c>
      <c r="J3" s="1" t="s">
        <v>295</v>
      </c>
      <c r="K3" s="1" t="s">
        <v>307</v>
      </c>
      <c r="L3" s="1" t="s">
        <v>314</v>
      </c>
      <c r="M3" s="1" t="s">
        <v>318</v>
      </c>
      <c r="N3" s="1" t="s">
        <v>323</v>
      </c>
      <c r="O3" s="1" t="s">
        <v>327</v>
      </c>
      <c r="P3" s="1" t="s">
        <v>331</v>
      </c>
      <c r="Q3" s="1" t="s">
        <v>334</v>
      </c>
      <c r="R3" s="1" t="s">
        <v>338</v>
      </c>
      <c r="S3" s="1" t="s">
        <v>341</v>
      </c>
      <c r="T3" s="1" t="s">
        <v>351</v>
      </c>
      <c r="U3" s="1"/>
      <c r="V3" s="1"/>
      <c r="X3">
        <v>2</v>
      </c>
    </row>
    <row r="4" spans="1:24">
      <c r="B4" s="1"/>
      <c r="C4" s="1"/>
      <c r="D4" s="1"/>
      <c r="E4" s="1" t="s">
        <v>246</v>
      </c>
      <c r="F4" s="1" t="s">
        <v>250</v>
      </c>
      <c r="G4" s="1" t="s">
        <v>275</v>
      </c>
      <c r="H4" s="1" t="s">
        <v>280</v>
      </c>
      <c r="I4" s="1" t="s">
        <v>286</v>
      </c>
      <c r="J4" s="1" t="s">
        <v>296</v>
      </c>
      <c r="K4" s="1" t="s">
        <v>308</v>
      </c>
      <c r="L4" s="1" t="s">
        <v>315</v>
      </c>
      <c r="M4" s="1" t="s">
        <v>319</v>
      </c>
      <c r="N4" s="1" t="s">
        <v>324</v>
      </c>
      <c r="O4" s="1" t="s">
        <v>328</v>
      </c>
      <c r="P4" s="1"/>
      <c r="Q4" s="1" t="s">
        <v>335</v>
      </c>
      <c r="R4" s="1"/>
      <c r="S4" s="1" t="s">
        <v>342</v>
      </c>
      <c r="T4" s="1"/>
      <c r="U4" s="1"/>
      <c r="V4" s="1"/>
      <c r="X4">
        <v>3</v>
      </c>
    </row>
    <row r="5" spans="1:24">
      <c r="B5" s="1"/>
      <c r="C5" s="1"/>
      <c r="D5" s="1"/>
      <c r="E5" s="1"/>
      <c r="F5" s="1" t="s">
        <v>251</v>
      </c>
      <c r="G5" s="1" t="s">
        <v>276</v>
      </c>
      <c r="H5" s="1" t="s">
        <v>281</v>
      </c>
      <c r="I5" s="1" t="s">
        <v>287</v>
      </c>
      <c r="J5" s="1" t="s">
        <v>297</v>
      </c>
      <c r="K5" s="1" t="s">
        <v>309</v>
      </c>
      <c r="L5" s="1"/>
      <c r="M5" s="1" t="s">
        <v>320</v>
      </c>
      <c r="N5" s="1"/>
      <c r="O5" s="1"/>
      <c r="P5" s="1"/>
      <c r="Q5" s="1"/>
      <c r="R5" s="1"/>
      <c r="S5" s="1" t="s">
        <v>343</v>
      </c>
      <c r="T5" s="1"/>
      <c r="U5" s="1"/>
      <c r="V5" s="1"/>
      <c r="X5">
        <v>4</v>
      </c>
    </row>
    <row r="6" spans="1:24">
      <c r="B6" s="1"/>
      <c r="C6" s="1"/>
      <c r="D6" s="1"/>
      <c r="E6" s="1"/>
      <c r="F6" s="1" t="s">
        <v>252</v>
      </c>
      <c r="G6" s="1"/>
      <c r="H6" s="1" t="s">
        <v>282</v>
      </c>
      <c r="I6" s="1" t="s">
        <v>288</v>
      </c>
      <c r="J6" s="1" t="s">
        <v>298</v>
      </c>
      <c r="K6" s="1" t="s">
        <v>310</v>
      </c>
      <c r="L6" s="1"/>
      <c r="M6" s="1"/>
      <c r="N6" s="1"/>
      <c r="O6" s="1"/>
      <c r="P6" s="1"/>
      <c r="Q6" s="1"/>
      <c r="R6" s="1"/>
      <c r="S6" s="1" t="s">
        <v>344</v>
      </c>
      <c r="T6" s="1"/>
      <c r="U6" s="1"/>
      <c r="V6" s="1"/>
    </row>
    <row r="7" spans="1:24">
      <c r="B7" s="1"/>
      <c r="C7" s="1"/>
      <c r="D7" s="1"/>
      <c r="E7" s="1"/>
      <c r="F7" s="1" t="s">
        <v>253</v>
      </c>
      <c r="G7" s="1"/>
      <c r="H7" s="1"/>
      <c r="I7" s="1" t="s">
        <v>290</v>
      </c>
      <c r="J7" s="1" t="s">
        <v>299</v>
      </c>
      <c r="K7" s="1" t="s">
        <v>311</v>
      </c>
      <c r="L7" s="1"/>
      <c r="M7" s="1"/>
      <c r="N7" s="1"/>
      <c r="O7" s="1"/>
      <c r="P7" s="1"/>
      <c r="Q7" s="1"/>
      <c r="R7" s="1"/>
      <c r="S7" s="1" t="s">
        <v>345</v>
      </c>
      <c r="T7" s="1"/>
      <c r="U7" s="1"/>
      <c r="V7" s="1"/>
    </row>
    <row r="8" spans="1:24">
      <c r="B8" s="1"/>
      <c r="C8" s="1"/>
      <c r="D8" s="1"/>
      <c r="E8" s="1"/>
      <c r="F8" s="1" t="s">
        <v>254</v>
      </c>
      <c r="G8" s="1"/>
      <c r="H8" s="1"/>
      <c r="I8" s="1" t="s">
        <v>291</v>
      </c>
      <c r="J8" s="1" t="s">
        <v>289</v>
      </c>
      <c r="K8" s="1"/>
      <c r="L8" s="1"/>
      <c r="M8" s="1"/>
      <c r="N8" s="1"/>
      <c r="O8" s="1"/>
      <c r="P8" s="1"/>
      <c r="Q8" s="1"/>
      <c r="R8" s="1"/>
      <c r="S8" s="1" t="s">
        <v>346</v>
      </c>
      <c r="T8" s="1"/>
      <c r="U8" s="1"/>
      <c r="V8" s="1"/>
    </row>
    <row r="9" spans="1:24">
      <c r="B9" s="1"/>
      <c r="C9" s="1"/>
      <c r="D9" s="1"/>
      <c r="E9" s="1"/>
      <c r="F9" s="1" t="s">
        <v>255</v>
      </c>
      <c r="G9" s="1"/>
      <c r="H9" s="1"/>
      <c r="I9" s="1" t="s">
        <v>292</v>
      </c>
      <c r="J9" s="1" t="s">
        <v>300</v>
      </c>
      <c r="K9" s="1"/>
      <c r="L9" s="1"/>
      <c r="M9" s="1"/>
      <c r="N9" s="1"/>
      <c r="O9" s="1"/>
      <c r="P9" s="1"/>
      <c r="Q9" s="1"/>
      <c r="R9" s="1"/>
      <c r="S9" s="1" t="s">
        <v>347</v>
      </c>
      <c r="T9" s="1"/>
      <c r="U9" s="1"/>
      <c r="V9" s="1"/>
    </row>
    <row r="10" spans="1:24">
      <c r="B10" s="1"/>
      <c r="C10" s="1"/>
      <c r="D10" s="1"/>
      <c r="E10" s="1"/>
      <c r="F10" s="1" t="s">
        <v>256</v>
      </c>
      <c r="G10" s="1"/>
      <c r="H10" s="1"/>
      <c r="I10" s="1"/>
      <c r="J10" s="1" t="s">
        <v>301</v>
      </c>
      <c r="K10" s="1"/>
      <c r="L10" s="1"/>
      <c r="M10" s="1"/>
      <c r="N10" s="1"/>
      <c r="O10" s="1"/>
      <c r="P10" s="1"/>
      <c r="Q10" s="1"/>
      <c r="R10" s="1"/>
      <c r="S10" s="1" t="s">
        <v>348</v>
      </c>
      <c r="T10" s="1"/>
      <c r="U10" s="1"/>
      <c r="V10" s="1"/>
    </row>
    <row r="11" spans="1:24">
      <c r="B11" s="1"/>
      <c r="C11" s="1"/>
      <c r="D11" s="1"/>
      <c r="E11" s="1"/>
      <c r="F11" s="1" t="s">
        <v>257</v>
      </c>
      <c r="G11" s="1"/>
      <c r="H11" s="1"/>
      <c r="I11" s="1"/>
      <c r="J11" s="1" t="s">
        <v>302</v>
      </c>
      <c r="K11" s="1"/>
      <c r="L11" s="1"/>
      <c r="M11" s="1"/>
      <c r="N11" s="1"/>
      <c r="O11" s="1"/>
      <c r="P11" s="1"/>
      <c r="Q11" s="1"/>
      <c r="R11" s="1"/>
      <c r="S11" s="1"/>
      <c r="T11" s="1"/>
      <c r="U11" s="1"/>
      <c r="V11" s="1"/>
    </row>
    <row r="12" spans="1:24">
      <c r="B12" s="1"/>
      <c r="C12" s="1"/>
      <c r="D12" s="1"/>
      <c r="E12" s="1"/>
      <c r="F12" s="1" t="s">
        <v>258</v>
      </c>
      <c r="G12" s="1"/>
      <c r="H12" s="1"/>
      <c r="I12" s="1"/>
      <c r="J12" s="1" t="s">
        <v>303</v>
      </c>
      <c r="K12" s="1"/>
      <c r="L12" s="1"/>
      <c r="M12" s="1"/>
      <c r="N12" s="1"/>
      <c r="O12" s="1"/>
      <c r="P12" s="1"/>
      <c r="Q12" s="1"/>
      <c r="R12" s="1"/>
      <c r="S12" s="1"/>
      <c r="T12" s="1"/>
      <c r="U12" s="1"/>
      <c r="V12" s="1"/>
    </row>
    <row r="13" spans="1:24">
      <c r="B13" s="1"/>
      <c r="C13" s="1"/>
      <c r="D13" s="1"/>
      <c r="E13" s="1"/>
      <c r="F13" s="1" t="s">
        <v>259</v>
      </c>
      <c r="G13" s="1"/>
      <c r="H13" s="1"/>
      <c r="I13" s="1"/>
      <c r="J13" s="1" t="s">
        <v>304</v>
      </c>
      <c r="K13" s="1"/>
      <c r="L13" s="1"/>
      <c r="M13" s="1"/>
      <c r="N13" s="1"/>
      <c r="O13" s="1"/>
      <c r="P13" s="1"/>
      <c r="Q13" s="1"/>
      <c r="R13" s="1"/>
      <c r="S13" s="1"/>
      <c r="T13" s="1"/>
      <c r="U13" s="1"/>
      <c r="V13" s="1"/>
    </row>
    <row r="14" spans="1:24">
      <c r="B14" s="1"/>
      <c r="C14" s="1"/>
      <c r="D14" s="1"/>
      <c r="E14" s="1"/>
      <c r="F14" s="1" t="s">
        <v>260</v>
      </c>
      <c r="G14" s="1"/>
      <c r="H14" s="1"/>
      <c r="I14" s="1"/>
      <c r="J14" s="1"/>
      <c r="K14" s="1"/>
      <c r="L14" s="1"/>
      <c r="M14" s="1"/>
      <c r="N14" s="1"/>
      <c r="O14" s="1"/>
      <c r="P14" s="1"/>
      <c r="Q14" s="1"/>
      <c r="R14" s="1"/>
      <c r="S14" s="1"/>
      <c r="T14" s="1"/>
      <c r="U14" s="1"/>
      <c r="V14" s="1"/>
    </row>
    <row r="15" spans="1:24">
      <c r="B15" s="1"/>
      <c r="C15" s="1"/>
      <c r="D15" s="1"/>
      <c r="E15" s="1"/>
      <c r="F15" s="1" t="s">
        <v>261</v>
      </c>
      <c r="G15" s="1"/>
      <c r="H15" s="1"/>
      <c r="I15" s="1"/>
      <c r="J15" s="1"/>
      <c r="K15" s="1"/>
      <c r="L15" s="1"/>
      <c r="M15" s="1"/>
      <c r="N15" s="1"/>
      <c r="O15" s="1"/>
      <c r="P15" s="1"/>
      <c r="Q15" s="1"/>
      <c r="R15" s="1"/>
      <c r="S15" s="1"/>
      <c r="T15" s="1"/>
      <c r="U15" s="1"/>
      <c r="V15" s="1"/>
    </row>
    <row r="16" spans="1:24">
      <c r="B16" s="1"/>
      <c r="C16" s="1"/>
      <c r="D16" s="1"/>
      <c r="E16" s="1"/>
      <c r="F16" s="1" t="s">
        <v>262</v>
      </c>
      <c r="G16" s="1"/>
      <c r="H16" s="1"/>
      <c r="I16" s="1"/>
      <c r="J16" s="1"/>
      <c r="K16" s="1"/>
      <c r="L16" s="1"/>
      <c r="M16" s="1"/>
      <c r="N16" s="1"/>
      <c r="O16" s="1"/>
      <c r="P16" s="1"/>
      <c r="Q16" s="1"/>
      <c r="R16" s="1"/>
      <c r="S16" s="1"/>
      <c r="T16" s="1"/>
      <c r="U16" s="1"/>
      <c r="V16" s="1"/>
    </row>
    <row r="17" spans="2:22">
      <c r="B17" s="1"/>
      <c r="C17" s="1"/>
      <c r="D17" s="1"/>
      <c r="E17" s="1"/>
      <c r="F17" s="1" t="s">
        <v>263</v>
      </c>
      <c r="G17" s="1"/>
      <c r="H17" s="1"/>
      <c r="I17" s="1"/>
      <c r="J17" s="1"/>
      <c r="K17" s="1"/>
      <c r="L17" s="1"/>
      <c r="M17" s="1"/>
      <c r="N17" s="1"/>
      <c r="O17" s="1"/>
      <c r="P17" s="1"/>
      <c r="Q17" s="1"/>
      <c r="R17" s="1"/>
      <c r="S17" s="1"/>
      <c r="T17" s="1"/>
      <c r="U17" s="1"/>
      <c r="V17" s="1"/>
    </row>
    <row r="18" spans="2:22">
      <c r="B18" s="1"/>
      <c r="C18" s="1"/>
      <c r="D18" s="1"/>
      <c r="E18" s="1"/>
      <c r="F18" s="1" t="s">
        <v>264</v>
      </c>
      <c r="G18" s="1"/>
      <c r="H18" s="1"/>
      <c r="I18" s="1"/>
      <c r="J18" s="1"/>
      <c r="K18" s="1"/>
      <c r="L18" s="1"/>
      <c r="M18" s="1"/>
      <c r="N18" s="1"/>
      <c r="O18" s="1"/>
      <c r="P18" s="1"/>
      <c r="Q18" s="1"/>
      <c r="R18" s="1"/>
      <c r="S18" s="1"/>
      <c r="T18" s="1"/>
      <c r="U18" s="1"/>
      <c r="V18" s="1"/>
    </row>
    <row r="19" spans="2:22">
      <c r="B19" s="1"/>
      <c r="C19" s="1"/>
      <c r="D19" s="1"/>
      <c r="E19" s="1"/>
      <c r="F19" s="1" t="s">
        <v>265</v>
      </c>
      <c r="G19" s="1"/>
      <c r="H19" s="1"/>
      <c r="I19" s="1"/>
      <c r="J19" s="1"/>
      <c r="K19" s="1"/>
      <c r="L19" s="1"/>
      <c r="M19" s="1"/>
      <c r="N19" s="1"/>
      <c r="O19" s="1"/>
      <c r="P19" s="1"/>
      <c r="Q19" s="1"/>
      <c r="R19" s="1"/>
      <c r="S19" s="1"/>
      <c r="T19" s="1"/>
      <c r="U19" s="1"/>
      <c r="V19" s="1"/>
    </row>
    <row r="20" spans="2:22">
      <c r="B20" s="1"/>
      <c r="C20" s="1"/>
      <c r="D20" s="1"/>
      <c r="E20" s="1"/>
      <c r="F20" s="1" t="s">
        <v>266</v>
      </c>
      <c r="G20" s="1"/>
      <c r="H20" s="1"/>
      <c r="I20" s="1"/>
      <c r="J20" s="1"/>
      <c r="K20" s="1"/>
      <c r="L20" s="1"/>
      <c r="M20" s="1"/>
      <c r="N20" s="1"/>
      <c r="O20" s="1"/>
      <c r="P20" s="1"/>
      <c r="Q20" s="1"/>
      <c r="R20" s="1"/>
      <c r="S20" s="1"/>
      <c r="T20" s="1"/>
      <c r="U20" s="1"/>
      <c r="V20" s="1"/>
    </row>
    <row r="21" spans="2:22">
      <c r="B21" s="1"/>
      <c r="C21" s="1"/>
      <c r="D21" s="1"/>
      <c r="E21" s="1"/>
      <c r="F21" s="1" t="s">
        <v>267</v>
      </c>
      <c r="G21" s="1"/>
      <c r="H21" s="1"/>
      <c r="I21" s="1"/>
      <c r="J21" s="1"/>
      <c r="K21" s="1"/>
      <c r="L21" s="1"/>
      <c r="M21" s="1"/>
      <c r="N21" s="1"/>
      <c r="O21" s="1"/>
      <c r="P21" s="1"/>
      <c r="Q21" s="1"/>
      <c r="R21" s="1"/>
      <c r="S21" s="1"/>
      <c r="T21" s="1"/>
      <c r="U21" s="1"/>
      <c r="V21" s="1"/>
    </row>
    <row r="22" spans="2:22">
      <c r="B22" s="1"/>
      <c r="C22" s="1"/>
      <c r="D22" s="1"/>
      <c r="E22" s="1"/>
      <c r="F22" s="1" t="s">
        <v>268</v>
      </c>
      <c r="G22" s="1"/>
      <c r="H22" s="1"/>
      <c r="I22" s="1"/>
      <c r="J22" s="1"/>
      <c r="K22" s="1"/>
      <c r="L22" s="1"/>
      <c r="M22" s="1"/>
      <c r="N22" s="1"/>
      <c r="O22" s="1"/>
      <c r="P22" s="1"/>
      <c r="Q22" s="1"/>
      <c r="R22" s="1"/>
      <c r="S22" s="1"/>
      <c r="T22" s="1"/>
      <c r="U22" s="1"/>
      <c r="V22" s="1"/>
    </row>
    <row r="23" spans="2:22">
      <c r="B23" s="1"/>
      <c r="C23" s="1"/>
      <c r="D23" s="1"/>
      <c r="E23" s="1"/>
      <c r="F23" s="1" t="s">
        <v>269</v>
      </c>
      <c r="G23" s="1"/>
      <c r="H23" s="1"/>
      <c r="I23" s="1"/>
      <c r="J23" s="1"/>
      <c r="K23" s="1"/>
      <c r="L23" s="1"/>
      <c r="M23" s="1"/>
      <c r="N23" s="1"/>
      <c r="O23" s="1"/>
      <c r="P23" s="1"/>
      <c r="Q23" s="1"/>
      <c r="R23" s="1"/>
      <c r="S23" s="1"/>
      <c r="T23" s="1"/>
      <c r="U23" s="1"/>
      <c r="V23" s="1"/>
    </row>
    <row r="24" spans="2:22">
      <c r="B24" s="1"/>
      <c r="C24" s="1"/>
      <c r="D24" s="1"/>
      <c r="E24" s="1"/>
      <c r="F24" s="1" t="s">
        <v>270</v>
      </c>
      <c r="G24" s="1"/>
      <c r="H24" s="1"/>
      <c r="I24" s="1"/>
      <c r="J24" s="1"/>
      <c r="K24" s="1"/>
      <c r="L24" s="1"/>
      <c r="M24" s="1"/>
      <c r="N24" s="1"/>
      <c r="O24" s="1"/>
      <c r="P24" s="1"/>
      <c r="Q24" s="1"/>
      <c r="R24" s="1"/>
      <c r="S24" s="1"/>
      <c r="T24" s="1"/>
      <c r="U24" s="1"/>
      <c r="V24" s="1"/>
    </row>
    <row r="25" spans="2:22">
      <c r="B25" s="1"/>
      <c r="C25" s="1"/>
      <c r="D25" s="1"/>
      <c r="E25" s="1"/>
      <c r="F25" s="1" t="s">
        <v>271</v>
      </c>
      <c r="G25" s="1"/>
      <c r="H25" s="1"/>
      <c r="I25" s="1"/>
      <c r="J25" s="1"/>
      <c r="K25" s="1"/>
      <c r="L25" s="1"/>
      <c r="M25" s="1"/>
      <c r="N25" s="1"/>
      <c r="O25" s="1"/>
      <c r="P25" s="1"/>
      <c r="Q25" s="1"/>
      <c r="R25" s="1"/>
      <c r="S25" s="1"/>
      <c r="T25" s="1"/>
      <c r="U25" s="1"/>
      <c r="V25" s="1"/>
    </row>
    <row r="26" spans="2:22">
      <c r="B26" s="1"/>
      <c r="C26" s="1"/>
      <c r="D26" s="1"/>
      <c r="E26" s="1"/>
      <c r="F26" s="1"/>
      <c r="G26" s="1"/>
      <c r="H26" s="1"/>
      <c r="I26" s="1"/>
      <c r="J26" s="1"/>
      <c r="K26" s="1"/>
      <c r="L26" s="1"/>
      <c r="M26" s="1"/>
      <c r="N26" s="1"/>
      <c r="O26" s="1"/>
      <c r="P26" s="1"/>
      <c r="Q26" s="1"/>
      <c r="R26" s="1"/>
      <c r="S26" s="1"/>
      <c r="T26" s="1"/>
      <c r="U26" s="1"/>
      <c r="V26" s="1"/>
    </row>
  </sheetData>
  <sheetProtection sheet="1"/>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CP3"/>
  <sheetViews>
    <sheetView workbookViewId="0">
      <selection activeCell="H19" sqref="H19"/>
    </sheetView>
  </sheetViews>
  <sheetFormatPr defaultRowHeight="13.5"/>
  <cols>
    <col min="1" max="1" width="21.375" customWidth="1"/>
    <col min="2" max="2" width="20.375" customWidth="1"/>
    <col min="3" max="3" width="9" customWidth="1"/>
    <col min="4" max="4" width="20" customWidth="1"/>
    <col min="5" max="5" width="11.375" customWidth="1"/>
    <col min="6" max="8" width="12.375" customWidth="1"/>
    <col min="9" max="9" width="26" customWidth="1"/>
    <col min="10" max="10" width="9" customWidth="1"/>
    <col min="11" max="11" width="5.625" customWidth="1"/>
    <col min="12" max="13" width="9" customWidth="1"/>
    <col min="14" max="14" width="9.25" customWidth="1"/>
    <col min="15" max="16" width="9" customWidth="1"/>
    <col min="17" max="25" width="6.625" customWidth="1"/>
    <col min="26" max="26" width="12.625" customWidth="1"/>
    <col min="27" max="27" width="9.25" customWidth="1"/>
    <col min="28" max="28" width="9" customWidth="1"/>
    <col min="29" max="29" width="12.625" customWidth="1"/>
    <col min="30" max="30" width="9" customWidth="1"/>
    <col min="31" max="31" width="12.125" customWidth="1"/>
    <col min="32" max="32" width="12" customWidth="1"/>
    <col min="33" max="34" width="9" customWidth="1"/>
    <col min="35" max="94" width="0" hidden="1" customWidth="1"/>
    <col min="95" max="111" width="12.625" customWidth="1"/>
  </cols>
  <sheetData>
    <row r="2" spans="1:94" ht="54">
      <c r="A2" s="2" t="s">
        <v>171</v>
      </c>
      <c r="B2" s="8" t="s">
        <v>184</v>
      </c>
      <c r="C2" s="8" t="s">
        <v>185</v>
      </c>
      <c r="D2" s="8" t="s">
        <v>186</v>
      </c>
      <c r="E2" s="8" t="s">
        <v>187</v>
      </c>
      <c r="F2" s="8" t="s">
        <v>188</v>
      </c>
      <c r="G2" s="8" t="s">
        <v>189</v>
      </c>
      <c r="H2" s="8" t="s">
        <v>190</v>
      </c>
      <c r="I2" s="9" t="s">
        <v>191</v>
      </c>
      <c r="J2" s="10" t="s">
        <v>192</v>
      </c>
      <c r="K2" s="10" t="s">
        <v>193</v>
      </c>
      <c r="L2" s="11" t="s">
        <v>194</v>
      </c>
      <c r="M2" s="11" t="s">
        <v>195</v>
      </c>
      <c r="N2" s="12" t="s">
        <v>196</v>
      </c>
      <c r="O2" s="11" t="s">
        <v>197</v>
      </c>
      <c r="P2" s="12" t="s">
        <v>198</v>
      </c>
      <c r="Q2" s="3" t="s">
        <v>172</v>
      </c>
      <c r="R2" s="3" t="s">
        <v>173</v>
      </c>
      <c r="S2" s="4" t="s">
        <v>174</v>
      </c>
      <c r="T2" s="5" t="s">
        <v>172</v>
      </c>
      <c r="U2" s="5" t="s">
        <v>173</v>
      </c>
      <c r="V2" s="6" t="s">
        <v>174</v>
      </c>
      <c r="W2" s="7" t="s">
        <v>175</v>
      </c>
      <c r="X2" s="7" t="s">
        <v>176</v>
      </c>
      <c r="Y2" s="4" t="s">
        <v>174</v>
      </c>
      <c r="Z2" s="4" t="s">
        <v>177</v>
      </c>
      <c r="AA2" s="4" t="s">
        <v>178</v>
      </c>
      <c r="AB2" s="4" t="s">
        <v>179</v>
      </c>
      <c r="AC2" s="4" t="s">
        <v>180</v>
      </c>
      <c r="AD2" s="4" t="s">
        <v>181</v>
      </c>
      <c r="AE2" s="4" t="s">
        <v>182</v>
      </c>
      <c r="AF2" s="4" t="s">
        <v>180</v>
      </c>
      <c r="AG2" s="4" t="s">
        <v>181</v>
      </c>
      <c r="AH2" s="4" t="s">
        <v>183</v>
      </c>
      <c r="AI2" s="13" t="s">
        <v>199</v>
      </c>
      <c r="AJ2" s="14" t="s">
        <v>200</v>
      </c>
      <c r="AK2" s="14" t="s">
        <v>181</v>
      </c>
      <c r="AL2" s="14" t="s">
        <v>201</v>
      </c>
      <c r="AM2" s="14" t="s">
        <v>181</v>
      </c>
      <c r="AN2" s="15" t="s">
        <v>202</v>
      </c>
      <c r="AO2" s="16" t="str">
        <f>"受付番号next="&amp;MAX(AO3:AO10228)+1</f>
        <v>受付番号next=1</v>
      </c>
      <c r="AP2" s="17" t="s">
        <v>235</v>
      </c>
      <c r="AQ2" s="18" t="s">
        <v>203</v>
      </c>
      <c r="AR2" s="19" t="s">
        <v>204</v>
      </c>
      <c r="AS2" s="19" t="s">
        <v>205</v>
      </c>
      <c r="AT2" s="19" t="s">
        <v>206</v>
      </c>
      <c r="AU2" s="19" t="s">
        <v>207</v>
      </c>
      <c r="AV2" s="20" t="s">
        <v>208</v>
      </c>
      <c r="AW2" s="20" t="s">
        <v>209</v>
      </c>
      <c r="AX2" s="21" t="s">
        <v>199</v>
      </c>
      <c r="AY2" s="21" t="s">
        <v>200</v>
      </c>
      <c r="AZ2" s="21" t="s">
        <v>181</v>
      </c>
      <c r="BA2" s="21" t="s">
        <v>201</v>
      </c>
      <c r="BB2" s="21" t="s">
        <v>181</v>
      </c>
      <c r="BC2" s="21" t="s">
        <v>202</v>
      </c>
      <c r="BD2" s="21" t="s">
        <v>210</v>
      </c>
      <c r="BE2" s="21" t="s">
        <v>211</v>
      </c>
      <c r="BF2" s="21" t="s">
        <v>212</v>
      </c>
      <c r="BG2" s="21" t="s">
        <v>213</v>
      </c>
      <c r="BH2" s="21" t="s">
        <v>214</v>
      </c>
      <c r="BI2" s="21" t="s">
        <v>215</v>
      </c>
      <c r="BJ2" s="21" t="s">
        <v>216</v>
      </c>
      <c r="BK2" s="21" t="s">
        <v>217</v>
      </c>
      <c r="BL2" s="21" t="s">
        <v>218</v>
      </c>
      <c r="BM2" s="21" t="s">
        <v>199</v>
      </c>
      <c r="BN2" s="21" t="s">
        <v>200</v>
      </c>
      <c r="BO2" s="21" t="s">
        <v>219</v>
      </c>
      <c r="BP2" s="21" t="s">
        <v>201</v>
      </c>
      <c r="BQ2" s="21" t="s">
        <v>219</v>
      </c>
      <c r="BR2" s="21" t="s">
        <v>220</v>
      </c>
      <c r="BS2" s="21" t="s">
        <v>210</v>
      </c>
      <c r="BT2" s="21" t="s">
        <v>211</v>
      </c>
      <c r="BU2" s="21" t="s">
        <v>221</v>
      </c>
      <c r="BV2" s="21" t="s">
        <v>222</v>
      </c>
      <c r="BW2" s="21" t="s">
        <v>223</v>
      </c>
      <c r="BX2" s="21" t="s">
        <v>224</v>
      </c>
      <c r="BY2" s="21" t="s">
        <v>225</v>
      </c>
      <c r="BZ2" s="21" t="s">
        <v>226</v>
      </c>
      <c r="CA2" s="21" t="s">
        <v>227</v>
      </c>
      <c r="CB2" s="21" t="s">
        <v>199</v>
      </c>
      <c r="CC2" s="21" t="s">
        <v>200</v>
      </c>
      <c r="CD2" s="21" t="s">
        <v>219</v>
      </c>
      <c r="CE2" s="21" t="s">
        <v>201</v>
      </c>
      <c r="CF2" s="21" t="s">
        <v>219</v>
      </c>
      <c r="CG2" s="21" t="s">
        <v>220</v>
      </c>
      <c r="CH2" s="21" t="s">
        <v>210</v>
      </c>
      <c r="CI2" s="21" t="s">
        <v>211</v>
      </c>
      <c r="CJ2" s="21" t="s">
        <v>228</v>
      </c>
      <c r="CK2" s="21" t="s">
        <v>229</v>
      </c>
      <c r="CL2" s="21" t="s">
        <v>230</v>
      </c>
      <c r="CM2" s="21" t="s">
        <v>231</v>
      </c>
      <c r="CN2" s="21" t="s">
        <v>232</v>
      </c>
      <c r="CO2" s="21" t="s">
        <v>233</v>
      </c>
      <c r="CP2" s="21" t="s">
        <v>234</v>
      </c>
    </row>
    <row r="3" spans="1:94">
      <c r="A3">
        <f>'１号事業＿計画'!H36</f>
        <v>0</v>
      </c>
      <c r="B3">
        <f>'１号事業＿計画'!H37</f>
        <v>0</v>
      </c>
      <c r="C3">
        <f>'１号事業＿計画'!R22</f>
        <v>0</v>
      </c>
      <c r="D3">
        <f>'１号事業＿計画'!P23</f>
        <v>0</v>
      </c>
      <c r="E3">
        <f>'１号事業＿計画'!P23</f>
        <v>0</v>
      </c>
      <c r="F3">
        <f>'１号事業＿計画'!P24</f>
        <v>0</v>
      </c>
      <c r="G3" s="22">
        <f>'１号事業＿計画'!P25</f>
        <v>0</v>
      </c>
      <c r="H3">
        <f>'１号事業＿計画'!P26</f>
        <v>0</v>
      </c>
      <c r="I3">
        <f>'１号事業＿計画'!P27</f>
        <v>0</v>
      </c>
      <c r="N3">
        <f>'１号事業＿計画'!H38</f>
        <v>0</v>
      </c>
      <c r="O3">
        <f>'１号事業＿計画'!U38</f>
        <v>0</v>
      </c>
      <c r="P3">
        <f>'１号事業＿計画'!S18</f>
        <v>0</v>
      </c>
      <c r="Q3">
        <f>'１号事業＿計画'!H42</f>
        <v>0</v>
      </c>
      <c r="R3" t="str">
        <f>'１号事業＿計画'!N42</f>
        <v>～</v>
      </c>
      <c r="S3">
        <f>'１号事業＿計画'!J48</f>
        <v>0</v>
      </c>
      <c r="Y3">
        <f>'１号事業＿計画'!J48</f>
        <v>0</v>
      </c>
      <c r="Z3" t="str">
        <f>'１号事業＿計画'!H49</f>
        <v/>
      </c>
      <c r="AA3" t="str">
        <f>'１号事業＿計画'!P49</f>
        <v/>
      </c>
      <c r="AB3">
        <f>'１号事業＿計画'!Y48</f>
        <v>0</v>
      </c>
      <c r="AC3">
        <f>'１号事業＿計画'!W49</f>
        <v>0</v>
      </c>
      <c r="AD3" s="23" t="e">
        <f>('１号事業＿計画'!AE49)/100</f>
        <v>#VALUE!</v>
      </c>
      <c r="AE3">
        <f>'１号事業＿計画'!H52</f>
        <v>0</v>
      </c>
      <c r="AF3">
        <f>'１号事業＿計画'!W52</f>
        <v>0</v>
      </c>
      <c r="AG3" s="23" t="e">
        <f>('１号事業＿計画'!AE52)/100</f>
        <v>#VALUE!</v>
      </c>
      <c r="AH3" t="str">
        <f>'１号事業＿計画'!P53</f>
        <v>（温室効果ガス排出量）　／（県内事業所の総床面積）</v>
      </c>
    </row>
  </sheetData>
  <sheetProtection sheet="1" objects="1" scenarios="1" selectLockedCells="1" selectUnlockedCells="1"/>
  <phoneticPr fontId="2"/>
  <dataValidations count="5">
    <dataValidation imeMode="on" allowBlank="1" showInputMessage="1" showErrorMessage="1" sqref="S2 L2:M2 AW2 V2:AA2 AE2"/>
    <dataValidation imeMode="hiragana" allowBlank="1" showInputMessage="1" showErrorMessage="1" sqref="A2:B2 E2"/>
    <dataValidation imeMode="off" allowBlank="1" showInputMessage="1" showErrorMessage="1" sqref="P2:R2 T2:U2 AF2:AQ2 G2:K2 AB2:AD2"/>
    <dataValidation type="list" imeMode="on" allowBlank="1" showInputMessage="1" showErrorMessage="1" sqref="N2">
      <formula1>日本標準産業分類の中の大分類</formula1>
    </dataValidation>
    <dataValidation type="list" imeMode="on" allowBlank="1" showInputMessage="1" showErrorMessage="1" sqref="O2">
      <formula1>日本標準産業分類の中の中分類</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anchor moveWithCells="1" sizeWithCells="1">
                  <from>
                    <xdr:col>0</xdr:col>
                    <xdr:colOff>0</xdr:colOff>
                    <xdr:row>1</xdr:row>
                    <xdr:rowOff>266700</xdr:rowOff>
                  </from>
                  <to>
                    <xdr:col>0</xdr:col>
                    <xdr:colOff>161925</xdr:colOff>
                    <xdr:row>1</xdr:row>
                    <xdr:rowOff>628650</xdr:rowOff>
                  </to>
                </anchor>
              </controlPr>
            </control>
          </mc:Choice>
        </mc:AlternateContent>
        <mc:AlternateContent xmlns:mc="http://schemas.openxmlformats.org/markup-compatibility/2006">
          <mc:Choice Requires="x14">
            <control shapeId="5126" r:id="rId5" name="Button 6">
              <controlPr defaultSize="0" print="0" autoFill="0" autoPict="0">
                <anchor moveWithCells="1" sizeWithCells="1">
                  <from>
                    <xdr:col>0</xdr:col>
                    <xdr:colOff>0</xdr:colOff>
                    <xdr:row>1</xdr:row>
                    <xdr:rowOff>266700</xdr:rowOff>
                  </from>
                  <to>
                    <xdr:col>0</xdr:col>
                    <xdr:colOff>161925</xdr:colOff>
                    <xdr:row>1</xdr:row>
                    <xdr:rowOff>628650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214"/>
  <sheetViews>
    <sheetView view="pageBreakPreview" zoomScale="115" zoomScaleNormal="70" zoomScaleSheetLayoutView="115" workbookViewId="0">
      <selection activeCell="G122" sqref="G122"/>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467</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383</v>
      </c>
      <c r="D21" s="28"/>
      <c r="E21" s="70">
        <f>係数!$E$8</f>
        <v>35.299999999999997</v>
      </c>
      <c r="F21" s="71">
        <f t="shared" ref="F21:F51" si="0">D21*E21</f>
        <v>0</v>
      </c>
      <c r="G21" s="70">
        <f>係数!$G$8</f>
        <v>1.84E-2</v>
      </c>
      <c r="H21" s="72">
        <f t="shared" ref="H21:H44" si="1">F21*G21*44/12</f>
        <v>0</v>
      </c>
      <c r="I21" s="26"/>
    </row>
    <row r="22" spans="1:11">
      <c r="A22" s="417"/>
      <c r="B22" s="69" t="s">
        <v>384</v>
      </c>
      <c r="C22" s="68" t="s">
        <v>383</v>
      </c>
      <c r="D22" s="28"/>
      <c r="E22" s="70">
        <f>係数!$E$9</f>
        <v>34.6</v>
      </c>
      <c r="F22" s="71">
        <f t="shared" si="0"/>
        <v>0</v>
      </c>
      <c r="G22" s="70">
        <f>係数!$G$9</f>
        <v>1.83E-2</v>
      </c>
      <c r="H22" s="72">
        <f>F22*G22*44/12</f>
        <v>0</v>
      </c>
      <c r="I22" s="26"/>
    </row>
    <row r="23" spans="1:11">
      <c r="A23" s="417"/>
      <c r="B23" s="70" t="s">
        <v>385</v>
      </c>
      <c r="C23" s="68" t="s">
        <v>383</v>
      </c>
      <c r="D23" s="28"/>
      <c r="E23" s="70">
        <f>係数!$E$10</f>
        <v>33.6</v>
      </c>
      <c r="F23" s="71">
        <f t="shared" si="0"/>
        <v>0</v>
      </c>
      <c r="G23" s="70">
        <f>係数!$G$10</f>
        <v>1.8200000000000001E-2</v>
      </c>
      <c r="H23" s="72">
        <f t="shared" si="1"/>
        <v>0</v>
      </c>
      <c r="I23" s="26"/>
    </row>
    <row r="24" spans="1:11">
      <c r="A24" s="417"/>
      <c r="B24" s="70" t="s">
        <v>386</v>
      </c>
      <c r="C24" s="68" t="s">
        <v>387</v>
      </c>
      <c r="D24" s="28"/>
      <c r="E24" s="70">
        <f>係数!$E$11</f>
        <v>36.700000000000003</v>
      </c>
      <c r="F24" s="71">
        <f t="shared" si="0"/>
        <v>0</v>
      </c>
      <c r="G24" s="70">
        <f>係数!$G$11</f>
        <v>1.8499999999999999E-2</v>
      </c>
      <c r="H24" s="72">
        <f t="shared" si="1"/>
        <v>0</v>
      </c>
      <c r="I24" s="26"/>
      <c r="J24" s="26"/>
      <c r="K24" s="26"/>
    </row>
    <row r="25" spans="1:11">
      <c r="A25" s="417"/>
      <c r="B25" s="70" t="s">
        <v>388</v>
      </c>
      <c r="C25" s="68" t="s">
        <v>389</v>
      </c>
      <c r="D25" s="28"/>
      <c r="E25" s="70">
        <f>係数!$E$12</f>
        <v>37.700000000000003</v>
      </c>
      <c r="F25" s="71">
        <f t="shared" si="0"/>
        <v>0</v>
      </c>
      <c r="G25" s="70">
        <f>係数!$G$12</f>
        <v>1.8700000000000001E-2</v>
      </c>
      <c r="H25" s="72">
        <f t="shared" si="1"/>
        <v>0</v>
      </c>
      <c r="I25" s="26"/>
      <c r="J25" s="26"/>
      <c r="K25" s="26"/>
    </row>
    <row r="26" spans="1:11">
      <c r="A26" s="417"/>
      <c r="B26" s="70" t="s">
        <v>390</v>
      </c>
      <c r="C26" s="68" t="s">
        <v>389</v>
      </c>
      <c r="D26" s="28"/>
      <c r="E26" s="70">
        <f>係数!$E$13</f>
        <v>39.1</v>
      </c>
      <c r="F26" s="71">
        <f t="shared" si="0"/>
        <v>0</v>
      </c>
      <c r="G26" s="70">
        <f>係数!$G$13</f>
        <v>1.89E-2</v>
      </c>
      <c r="H26" s="72">
        <f t="shared" si="1"/>
        <v>0</v>
      </c>
      <c r="I26" s="26"/>
      <c r="J26" s="26"/>
      <c r="K26" s="26"/>
    </row>
    <row r="27" spans="1:11">
      <c r="A27" s="417"/>
      <c r="B27" s="70" t="s">
        <v>391</v>
      </c>
      <c r="C27" s="68" t="s">
        <v>389</v>
      </c>
      <c r="D27" s="28"/>
      <c r="E27" s="70">
        <f>係数!$E$14</f>
        <v>41.9</v>
      </c>
      <c r="F27" s="71">
        <f t="shared" si="0"/>
        <v>0</v>
      </c>
      <c r="G27" s="70">
        <f>係数!$G$14</f>
        <v>1.95E-2</v>
      </c>
      <c r="H27" s="72">
        <f t="shared" si="1"/>
        <v>0</v>
      </c>
      <c r="I27" s="26"/>
      <c r="J27" s="26"/>
      <c r="K27" s="26"/>
    </row>
    <row r="28" spans="1:11">
      <c r="A28" s="417"/>
      <c r="B28" s="70" t="s">
        <v>392</v>
      </c>
      <c r="C28" s="68" t="s">
        <v>393</v>
      </c>
      <c r="D28" s="28"/>
      <c r="E28" s="70">
        <f>係数!$E$15</f>
        <v>40.9</v>
      </c>
      <c r="F28" s="71">
        <f t="shared" si="0"/>
        <v>0</v>
      </c>
      <c r="G28" s="70">
        <f>係数!$G$15</f>
        <v>2.0799999999999999E-2</v>
      </c>
      <c r="H28" s="72">
        <f t="shared" si="1"/>
        <v>0</v>
      </c>
      <c r="I28" s="26"/>
      <c r="J28" s="26"/>
      <c r="K28" s="26"/>
    </row>
    <row r="29" spans="1:11">
      <c r="A29" s="417"/>
      <c r="B29" s="70" t="s">
        <v>394</v>
      </c>
      <c r="C29" s="68" t="s">
        <v>393</v>
      </c>
      <c r="D29" s="28"/>
      <c r="E29" s="70">
        <f>係数!$E$16</f>
        <v>29.9</v>
      </c>
      <c r="F29" s="71">
        <f t="shared" si="0"/>
        <v>0</v>
      </c>
      <c r="G29" s="70">
        <f>係数!$G$16</f>
        <v>2.5399999999999999E-2</v>
      </c>
      <c r="H29" s="72">
        <f t="shared" si="1"/>
        <v>0</v>
      </c>
      <c r="I29" s="26"/>
      <c r="J29" s="26"/>
      <c r="K29" s="26"/>
    </row>
    <row r="30" spans="1:11">
      <c r="A30" s="417"/>
      <c r="B30" s="70" t="s">
        <v>395</v>
      </c>
      <c r="C30" s="68" t="s">
        <v>393</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393</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393</v>
      </c>
      <c r="D34" s="28"/>
      <c r="E34" s="73">
        <f>係数!$E$21</f>
        <v>29</v>
      </c>
      <c r="F34" s="71">
        <f t="shared" si="0"/>
        <v>0</v>
      </c>
      <c r="G34" s="70">
        <f>係数!$G$21</f>
        <v>2.4500000000000001E-2</v>
      </c>
      <c r="H34" s="72">
        <f t="shared" si="1"/>
        <v>0</v>
      </c>
      <c r="I34" s="26"/>
      <c r="J34" s="26"/>
      <c r="K34" s="26"/>
    </row>
    <row r="35" spans="1:14">
      <c r="A35" s="417"/>
      <c r="B35" s="70" t="s">
        <v>401</v>
      </c>
      <c r="C35" s="68" t="s">
        <v>393</v>
      </c>
      <c r="D35" s="28"/>
      <c r="E35" s="73">
        <f>係数!$E$22</f>
        <v>25.7</v>
      </c>
      <c r="F35" s="71">
        <f>D35*E35</f>
        <v>0</v>
      </c>
      <c r="G35" s="70">
        <f>係数!$G$22</f>
        <v>2.47E-2</v>
      </c>
      <c r="H35" s="72">
        <f t="shared" si="1"/>
        <v>0</v>
      </c>
      <c r="I35" s="26"/>
      <c r="J35" s="26"/>
      <c r="K35" s="26"/>
    </row>
    <row r="36" spans="1:14">
      <c r="A36" s="417"/>
      <c r="B36" s="70" t="s">
        <v>402</v>
      </c>
      <c r="C36" s="68" t="s">
        <v>393</v>
      </c>
      <c r="D36" s="28"/>
      <c r="E36" s="73">
        <f>係数!$E$23</f>
        <v>26.9</v>
      </c>
      <c r="F36" s="71">
        <f t="shared" si="0"/>
        <v>0</v>
      </c>
      <c r="G36" s="70">
        <f>係数!$G$23</f>
        <v>2.5499999999999998E-2</v>
      </c>
      <c r="H36" s="72">
        <f>F36*G36*44/12</f>
        <v>0</v>
      </c>
      <c r="I36" s="26"/>
      <c r="J36" s="26"/>
      <c r="K36" s="26"/>
    </row>
    <row r="37" spans="1:14">
      <c r="A37" s="417"/>
      <c r="B37" s="70" t="s">
        <v>403</v>
      </c>
      <c r="C37" s="68" t="s">
        <v>393</v>
      </c>
      <c r="D37" s="28"/>
      <c r="E37" s="73">
        <f>係数!$E$24</f>
        <v>29.4</v>
      </c>
      <c r="F37" s="71">
        <f t="shared" si="0"/>
        <v>0</v>
      </c>
      <c r="G37" s="70">
        <f>係数!$G$24</f>
        <v>2.9399999999999999E-2</v>
      </c>
      <c r="H37" s="72">
        <f t="shared" si="1"/>
        <v>0</v>
      </c>
      <c r="I37" s="26"/>
      <c r="J37" s="26"/>
      <c r="K37" s="26"/>
    </row>
    <row r="38" spans="1:14">
      <c r="A38" s="417"/>
      <c r="B38" s="70" t="s">
        <v>404</v>
      </c>
      <c r="C38" s="68" t="s">
        <v>393</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IF(係数!$G$39="","",係数!$G$39)</f>
        <v/>
      </c>
      <c r="H50" s="72">
        <f>IF(G50="",0,D50*G50)</f>
        <v>0</v>
      </c>
    </row>
    <row r="51" spans="1:8">
      <c r="A51" s="421"/>
      <c r="B51" s="69" t="s">
        <v>518</v>
      </c>
      <c r="C51" s="68" t="s">
        <v>419</v>
      </c>
      <c r="D51" s="28"/>
      <c r="E51" s="74">
        <f>係数!$E$40</f>
        <v>9.2799999999999994</v>
      </c>
      <c r="F51" s="71">
        <f t="shared" si="0"/>
        <v>0</v>
      </c>
      <c r="G51" s="75" t="str">
        <f>IF(係数!$G$40="","",係数!$G$40)</f>
        <v/>
      </c>
      <c r="H51" s="72">
        <f>IF(G51="",0,D51*G51)</f>
        <v>0</v>
      </c>
    </row>
    <row r="52" spans="1:8">
      <c r="A52" s="421"/>
      <c r="B52" s="31" t="s">
        <v>459</v>
      </c>
      <c r="C52" s="78" t="s">
        <v>419</v>
      </c>
      <c r="D52" s="28"/>
      <c r="E52" s="74">
        <f>係数!$E$41</f>
        <v>9.76</v>
      </c>
      <c r="F52" s="71">
        <f>D52*E52</f>
        <v>0</v>
      </c>
      <c r="G52" s="43"/>
      <c r="H52" s="72">
        <f>D52*G52</f>
        <v>0</v>
      </c>
    </row>
    <row r="53" spans="1:8" ht="15" thickBot="1">
      <c r="A53" s="421"/>
      <c r="B53" s="418" t="s">
        <v>422</v>
      </c>
      <c r="C53" s="419"/>
      <c r="D53" s="388" t="s">
        <v>423</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468</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06"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ref="H107:H115" si="4">F107*G107*44/12</f>
        <v>0</v>
      </c>
      <c r="I107" s="26"/>
      <c r="J107" s="26"/>
      <c r="K107" s="26"/>
    </row>
    <row r="108" spans="1:11">
      <c r="A108" s="417"/>
      <c r="B108" s="70" t="s">
        <v>403</v>
      </c>
      <c r="C108" s="68" t="s">
        <v>69</v>
      </c>
      <c r="D108" s="28"/>
      <c r="E108" s="73">
        <f>係数!$E$24</f>
        <v>29.4</v>
      </c>
      <c r="F108" s="71">
        <f t="shared" si="2"/>
        <v>0</v>
      </c>
      <c r="G108" s="70">
        <f>係数!$G$24</f>
        <v>2.9399999999999999E-2</v>
      </c>
      <c r="H108" s="72">
        <f t="shared" si="4"/>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4"/>
        <v>0</v>
      </c>
      <c r="I109" s="26"/>
      <c r="J109" s="26"/>
      <c r="K109" s="26"/>
    </row>
    <row r="110" spans="1:11">
      <c r="A110" s="417"/>
      <c r="B110" s="69" t="s">
        <v>405</v>
      </c>
      <c r="C110" s="78" t="s">
        <v>397</v>
      </c>
      <c r="D110" s="28"/>
      <c r="E110" s="92">
        <f>係数!$E$26</f>
        <v>21.1</v>
      </c>
      <c r="F110" s="93">
        <f t="shared" si="2"/>
        <v>0</v>
      </c>
      <c r="G110" s="94">
        <f>係数!$G$26</f>
        <v>1.0999999999999999E-2</v>
      </c>
      <c r="H110" s="72">
        <f t="shared" si="4"/>
        <v>0</v>
      </c>
      <c r="I110" s="26"/>
      <c r="J110" s="26"/>
      <c r="K110" s="26"/>
    </row>
    <row r="111" spans="1:11">
      <c r="A111" s="417"/>
      <c r="B111" s="69" t="s">
        <v>406</v>
      </c>
      <c r="C111" s="78" t="s">
        <v>397</v>
      </c>
      <c r="D111" s="28"/>
      <c r="E111" s="95">
        <f>係数!$E$27</f>
        <v>3.41</v>
      </c>
      <c r="F111" s="93">
        <f t="shared" si="2"/>
        <v>0</v>
      </c>
      <c r="G111" s="94">
        <f>係数!$G$27</f>
        <v>2.63E-2</v>
      </c>
      <c r="H111" s="72">
        <f t="shared" si="4"/>
        <v>0</v>
      </c>
      <c r="I111" s="26"/>
      <c r="J111" s="26"/>
      <c r="K111" s="26"/>
    </row>
    <row r="112" spans="1:11">
      <c r="A112" s="417"/>
      <c r="B112" s="69" t="s">
        <v>407</v>
      </c>
      <c r="C112" s="78" t="s">
        <v>397</v>
      </c>
      <c r="D112" s="28"/>
      <c r="E112" s="95">
        <f>係数!$E$28</f>
        <v>8.41</v>
      </c>
      <c r="F112" s="93">
        <f>D112*E112</f>
        <v>0</v>
      </c>
      <c r="G112" s="94">
        <f>係数!$G$28</f>
        <v>3.8399999999999997E-2</v>
      </c>
      <c r="H112" s="72">
        <f t="shared" si="4"/>
        <v>0</v>
      </c>
      <c r="I112" s="26"/>
      <c r="J112" s="26"/>
      <c r="K112" s="26"/>
    </row>
    <row r="113" spans="1:11">
      <c r="A113" s="417"/>
      <c r="B113" s="96" t="s">
        <v>408</v>
      </c>
      <c r="C113" s="78" t="s">
        <v>397</v>
      </c>
      <c r="D113" s="28"/>
      <c r="E113" s="43">
        <v>46</v>
      </c>
      <c r="F113" s="97">
        <f t="shared" si="2"/>
        <v>0</v>
      </c>
      <c r="G113" s="94">
        <f>係数!$G$29</f>
        <v>1.3599999999999999E-2</v>
      </c>
      <c r="H113" s="72">
        <f t="shared" si="4"/>
        <v>0</v>
      </c>
      <c r="I113" s="26"/>
      <c r="J113" s="26"/>
      <c r="K113" s="26"/>
    </row>
    <row r="114" spans="1:11">
      <c r="A114" s="417"/>
      <c r="B114" s="31" t="s">
        <v>437</v>
      </c>
      <c r="C114" s="31"/>
      <c r="D114" s="28"/>
      <c r="E114" s="31"/>
      <c r="F114" s="97">
        <f t="shared" si="2"/>
        <v>0</v>
      </c>
      <c r="G114" s="31"/>
      <c r="H114" s="72">
        <f t="shared" si="4"/>
        <v>0</v>
      </c>
      <c r="I114" s="26"/>
      <c r="J114" s="26"/>
      <c r="K114" s="26"/>
    </row>
    <row r="115" spans="1:11">
      <c r="A115" s="417"/>
      <c r="B115" s="31" t="s">
        <v>437</v>
      </c>
      <c r="C115" s="31"/>
      <c r="D115" s="28"/>
      <c r="E115" s="31"/>
      <c r="F115" s="97">
        <f t="shared" si="2"/>
        <v>0</v>
      </c>
      <c r="G115" s="31"/>
      <c r="H115" s="72">
        <f t="shared" si="4"/>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IF(係数!$G$39="","",係数!$G$39)</f>
        <v/>
      </c>
      <c r="H121" s="72">
        <f>IF(G121="",0,D121*G121)</f>
        <v>0</v>
      </c>
    </row>
    <row r="122" spans="1:11">
      <c r="A122" s="421"/>
      <c r="B122" s="69" t="s">
        <v>518</v>
      </c>
      <c r="C122" s="68" t="s">
        <v>419</v>
      </c>
      <c r="D122" s="28"/>
      <c r="E122" s="74">
        <f>係数!$E$40</f>
        <v>9.2799999999999994</v>
      </c>
      <c r="F122" s="71">
        <f>D122*E122</f>
        <v>0</v>
      </c>
      <c r="G122" s="75" t="str">
        <f>IF(係数!$G$40="","",係数!$G$40)</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469</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5">D163*E163</f>
        <v>0</v>
      </c>
      <c r="G163" s="70">
        <f>係数!$G$8</f>
        <v>1.84E-2</v>
      </c>
      <c r="H163" s="72">
        <f>F163*G163*44/12</f>
        <v>0</v>
      </c>
      <c r="I163" s="26"/>
    </row>
    <row r="164" spans="1:11">
      <c r="A164" s="417"/>
      <c r="B164" s="69" t="s">
        <v>384</v>
      </c>
      <c r="C164" s="68" t="s">
        <v>381</v>
      </c>
      <c r="D164" s="28"/>
      <c r="E164" s="70">
        <f>係数!$E$9</f>
        <v>34.6</v>
      </c>
      <c r="F164" s="71">
        <f t="shared" si="5"/>
        <v>0</v>
      </c>
      <c r="G164" s="70">
        <f>係数!$G$9</f>
        <v>1.83E-2</v>
      </c>
      <c r="H164" s="72">
        <f>F164*G164*44/12</f>
        <v>0</v>
      </c>
      <c r="I164" s="26"/>
    </row>
    <row r="165" spans="1:11">
      <c r="A165" s="417"/>
      <c r="B165" s="70" t="s">
        <v>385</v>
      </c>
      <c r="C165" s="68" t="s">
        <v>381</v>
      </c>
      <c r="D165" s="28"/>
      <c r="E165" s="70">
        <f>係数!$E$10</f>
        <v>33.6</v>
      </c>
      <c r="F165" s="71">
        <f t="shared" si="5"/>
        <v>0</v>
      </c>
      <c r="G165" s="70">
        <f>係数!$G$10</f>
        <v>1.8200000000000001E-2</v>
      </c>
      <c r="H165" s="72">
        <f t="shared" ref="H165:H177" si="6">F165*G165*44/12</f>
        <v>0</v>
      </c>
      <c r="I165" s="26"/>
    </row>
    <row r="166" spans="1:11">
      <c r="A166" s="417"/>
      <c r="B166" s="70" t="s">
        <v>386</v>
      </c>
      <c r="C166" s="68" t="s">
        <v>381</v>
      </c>
      <c r="D166" s="28"/>
      <c r="E166" s="70">
        <f>係数!$E$11</f>
        <v>36.700000000000003</v>
      </c>
      <c r="F166" s="71">
        <f t="shared" si="5"/>
        <v>0</v>
      </c>
      <c r="G166" s="70">
        <f>係数!$G$11</f>
        <v>1.8499999999999999E-2</v>
      </c>
      <c r="H166" s="72">
        <f t="shared" si="6"/>
        <v>0</v>
      </c>
      <c r="I166" s="26"/>
      <c r="J166" s="26"/>
      <c r="K166" s="26"/>
    </row>
    <row r="167" spans="1:11">
      <c r="A167" s="417"/>
      <c r="B167" s="70" t="s">
        <v>388</v>
      </c>
      <c r="C167" s="68" t="s">
        <v>381</v>
      </c>
      <c r="D167" s="28"/>
      <c r="E167" s="70">
        <f>係数!$E$12</f>
        <v>37.700000000000003</v>
      </c>
      <c r="F167" s="71">
        <f t="shared" si="5"/>
        <v>0</v>
      </c>
      <c r="G167" s="70">
        <f>係数!$G$12</f>
        <v>1.8700000000000001E-2</v>
      </c>
      <c r="H167" s="72">
        <f t="shared" si="6"/>
        <v>0</v>
      </c>
      <c r="I167" s="26"/>
      <c r="J167" s="26"/>
      <c r="K167" s="26"/>
    </row>
    <row r="168" spans="1:11">
      <c r="A168" s="417"/>
      <c r="B168" s="70" t="s">
        <v>390</v>
      </c>
      <c r="C168" s="68" t="s">
        <v>381</v>
      </c>
      <c r="D168" s="28"/>
      <c r="E168" s="70">
        <f>係数!$E$13</f>
        <v>39.1</v>
      </c>
      <c r="F168" s="71">
        <f t="shared" si="5"/>
        <v>0</v>
      </c>
      <c r="G168" s="70">
        <f>係数!$G$13</f>
        <v>1.89E-2</v>
      </c>
      <c r="H168" s="72">
        <f t="shared" si="6"/>
        <v>0</v>
      </c>
      <c r="I168" s="26"/>
      <c r="J168" s="26"/>
      <c r="K168" s="26"/>
    </row>
    <row r="169" spans="1:11">
      <c r="A169" s="417"/>
      <c r="B169" s="70" t="s">
        <v>391</v>
      </c>
      <c r="C169" s="68" t="s">
        <v>381</v>
      </c>
      <c r="D169" s="28"/>
      <c r="E169" s="70">
        <f>係数!$E$14</f>
        <v>41.9</v>
      </c>
      <c r="F169" s="71">
        <f t="shared" si="5"/>
        <v>0</v>
      </c>
      <c r="G169" s="70">
        <f>係数!$G$14</f>
        <v>1.95E-2</v>
      </c>
      <c r="H169" s="72">
        <f t="shared" si="6"/>
        <v>0</v>
      </c>
      <c r="I169" s="26"/>
      <c r="J169" s="26"/>
      <c r="K169" s="26"/>
    </row>
    <row r="170" spans="1:11">
      <c r="A170" s="417"/>
      <c r="B170" s="70" t="s">
        <v>392</v>
      </c>
      <c r="C170" s="68" t="s">
        <v>69</v>
      </c>
      <c r="D170" s="28"/>
      <c r="E170" s="70">
        <f>係数!$E$15</f>
        <v>40.9</v>
      </c>
      <c r="F170" s="71">
        <f t="shared" si="5"/>
        <v>0</v>
      </c>
      <c r="G170" s="70">
        <f>係数!$G$15</f>
        <v>2.0799999999999999E-2</v>
      </c>
      <c r="H170" s="72">
        <f t="shared" si="6"/>
        <v>0</v>
      </c>
      <c r="I170" s="26"/>
      <c r="J170" s="26"/>
      <c r="K170" s="26"/>
    </row>
    <row r="171" spans="1:11">
      <c r="A171" s="417"/>
      <c r="B171" s="70" t="s">
        <v>394</v>
      </c>
      <c r="C171" s="68" t="s">
        <v>69</v>
      </c>
      <c r="D171" s="28"/>
      <c r="E171" s="70">
        <f>係数!$E$16</f>
        <v>29.9</v>
      </c>
      <c r="F171" s="71">
        <f t="shared" si="5"/>
        <v>0</v>
      </c>
      <c r="G171" s="70">
        <f>係数!$G$16</f>
        <v>2.5399999999999999E-2</v>
      </c>
      <c r="H171" s="72">
        <f t="shared" si="6"/>
        <v>0</v>
      </c>
      <c r="I171" s="26"/>
      <c r="J171" s="26"/>
      <c r="K171" s="26"/>
    </row>
    <row r="172" spans="1:11">
      <c r="A172" s="417"/>
      <c r="B172" s="70" t="s">
        <v>395</v>
      </c>
      <c r="C172" s="68" t="s">
        <v>69</v>
      </c>
      <c r="D172" s="28"/>
      <c r="E172" s="70">
        <f>係数!$E$17</f>
        <v>50.8</v>
      </c>
      <c r="F172" s="71">
        <f t="shared" si="5"/>
        <v>0</v>
      </c>
      <c r="G172" s="70">
        <f>係数!$G$17</f>
        <v>1.61E-2</v>
      </c>
      <c r="H172" s="72">
        <f t="shared" si="6"/>
        <v>0</v>
      </c>
      <c r="I172" s="26"/>
      <c r="J172" s="26"/>
      <c r="K172" s="26"/>
    </row>
    <row r="173" spans="1:11">
      <c r="A173" s="417"/>
      <c r="B173" s="70" t="s">
        <v>396</v>
      </c>
      <c r="C173" s="68" t="s">
        <v>397</v>
      </c>
      <c r="D173" s="28"/>
      <c r="E173" s="70">
        <f>係数!$E$18</f>
        <v>44.9</v>
      </c>
      <c r="F173" s="71">
        <f t="shared" si="5"/>
        <v>0</v>
      </c>
      <c r="G173" s="70">
        <f>係数!$G$18</f>
        <v>1.4200000000000001E-2</v>
      </c>
      <c r="H173" s="72">
        <f t="shared" si="6"/>
        <v>0</v>
      </c>
      <c r="I173" s="26"/>
      <c r="J173" s="26"/>
      <c r="K173" s="26"/>
    </row>
    <row r="174" spans="1:11">
      <c r="A174" s="417"/>
      <c r="B174" s="70" t="s">
        <v>398</v>
      </c>
      <c r="C174" s="68" t="s">
        <v>69</v>
      </c>
      <c r="D174" s="28"/>
      <c r="E174" s="70">
        <f>係数!$E$19</f>
        <v>54.6</v>
      </c>
      <c r="F174" s="71">
        <f t="shared" si="5"/>
        <v>0</v>
      </c>
      <c r="G174" s="70">
        <f>係数!$G$19</f>
        <v>1.35E-2</v>
      </c>
      <c r="H174" s="72">
        <f t="shared" si="6"/>
        <v>0</v>
      </c>
      <c r="I174" s="26"/>
      <c r="J174" s="26"/>
      <c r="K174" s="26"/>
    </row>
    <row r="175" spans="1:11">
      <c r="A175" s="417"/>
      <c r="B175" s="70" t="s">
        <v>399</v>
      </c>
      <c r="C175" s="68" t="s">
        <v>397</v>
      </c>
      <c r="D175" s="28"/>
      <c r="E175" s="70">
        <f>係数!$E$20</f>
        <v>43.5</v>
      </c>
      <c r="F175" s="71">
        <f t="shared" si="5"/>
        <v>0</v>
      </c>
      <c r="G175" s="70">
        <f>係数!$G$20</f>
        <v>1.3899999999999999E-2</v>
      </c>
      <c r="H175" s="72">
        <f t="shared" si="6"/>
        <v>0</v>
      </c>
      <c r="I175" s="26"/>
      <c r="J175" s="26"/>
      <c r="K175" s="26"/>
    </row>
    <row r="176" spans="1:11">
      <c r="A176" s="417"/>
      <c r="B176" s="70" t="s">
        <v>400</v>
      </c>
      <c r="C176" s="68" t="s">
        <v>69</v>
      </c>
      <c r="D176" s="28"/>
      <c r="E176" s="73">
        <f>係数!$E$21</f>
        <v>29</v>
      </c>
      <c r="F176" s="71">
        <f t="shared" si="5"/>
        <v>0</v>
      </c>
      <c r="G176" s="70">
        <f>係数!$G$21</f>
        <v>2.4500000000000001E-2</v>
      </c>
      <c r="H176" s="72">
        <f t="shared" si="6"/>
        <v>0</v>
      </c>
      <c r="I176" s="26"/>
      <c r="J176" s="26"/>
      <c r="K176" s="26"/>
    </row>
    <row r="177" spans="1:11">
      <c r="A177" s="417"/>
      <c r="B177" s="70" t="s">
        <v>401</v>
      </c>
      <c r="C177" s="68" t="s">
        <v>69</v>
      </c>
      <c r="D177" s="28"/>
      <c r="E177" s="73">
        <f>係数!$E$22</f>
        <v>25.7</v>
      </c>
      <c r="F177" s="71">
        <f t="shared" si="5"/>
        <v>0</v>
      </c>
      <c r="G177" s="70">
        <f>係数!$G$22</f>
        <v>2.47E-2</v>
      </c>
      <c r="H177" s="72">
        <f t="shared" si="6"/>
        <v>0</v>
      </c>
      <c r="I177" s="26"/>
      <c r="J177" s="26"/>
      <c r="K177" s="26"/>
    </row>
    <row r="178" spans="1:11">
      <c r="A178" s="417"/>
      <c r="B178" s="70" t="s">
        <v>402</v>
      </c>
      <c r="C178" s="68" t="s">
        <v>69</v>
      </c>
      <c r="D178" s="28"/>
      <c r="E178" s="73">
        <f>係数!$E$23</f>
        <v>26.9</v>
      </c>
      <c r="F178" s="71">
        <f t="shared" si="5"/>
        <v>0</v>
      </c>
      <c r="G178" s="70">
        <f>係数!$G$23</f>
        <v>2.5499999999999998E-2</v>
      </c>
      <c r="H178" s="72">
        <f t="shared" ref="H178:H186" si="7">F178*G178*44/12</f>
        <v>0</v>
      </c>
      <c r="I178" s="26"/>
      <c r="J178" s="26"/>
      <c r="K178" s="26"/>
    </row>
    <row r="179" spans="1:11">
      <c r="A179" s="417"/>
      <c r="B179" s="70" t="s">
        <v>403</v>
      </c>
      <c r="C179" s="68" t="s">
        <v>69</v>
      </c>
      <c r="D179" s="28"/>
      <c r="E179" s="73">
        <f>係数!$E$24</f>
        <v>29.4</v>
      </c>
      <c r="F179" s="71">
        <f t="shared" si="5"/>
        <v>0</v>
      </c>
      <c r="G179" s="70">
        <f>係数!$G$24</f>
        <v>2.9399999999999999E-2</v>
      </c>
      <c r="H179" s="72">
        <f t="shared" si="7"/>
        <v>0</v>
      </c>
      <c r="I179" s="26"/>
      <c r="J179" s="26"/>
      <c r="K179" s="26"/>
    </row>
    <row r="180" spans="1:11">
      <c r="A180" s="417"/>
      <c r="B180" s="70" t="s">
        <v>404</v>
      </c>
      <c r="C180" s="68" t="s">
        <v>69</v>
      </c>
      <c r="D180" s="28"/>
      <c r="E180" s="73">
        <f>係数!$E$25</f>
        <v>37.299999999999997</v>
      </c>
      <c r="F180" s="71">
        <f t="shared" si="5"/>
        <v>0</v>
      </c>
      <c r="G180" s="70">
        <f>係数!$G$25</f>
        <v>2.0899999999999998E-2</v>
      </c>
      <c r="H180" s="72">
        <f t="shared" si="7"/>
        <v>0</v>
      </c>
      <c r="I180" s="26"/>
      <c r="J180" s="26"/>
      <c r="K180" s="26"/>
    </row>
    <row r="181" spans="1:11">
      <c r="A181" s="417"/>
      <c r="B181" s="69" t="s">
        <v>405</v>
      </c>
      <c r="C181" s="78" t="s">
        <v>397</v>
      </c>
      <c r="D181" s="28"/>
      <c r="E181" s="92">
        <f>係数!$E$26</f>
        <v>21.1</v>
      </c>
      <c r="F181" s="93">
        <f t="shared" si="5"/>
        <v>0</v>
      </c>
      <c r="G181" s="94">
        <f>係数!$G$26</f>
        <v>1.0999999999999999E-2</v>
      </c>
      <c r="H181" s="72">
        <f t="shared" si="7"/>
        <v>0</v>
      </c>
      <c r="I181" s="26"/>
      <c r="J181" s="26"/>
      <c r="K181" s="26"/>
    </row>
    <row r="182" spans="1:11">
      <c r="A182" s="417"/>
      <c r="B182" s="69" t="s">
        <v>406</v>
      </c>
      <c r="C182" s="78" t="s">
        <v>397</v>
      </c>
      <c r="D182" s="28"/>
      <c r="E182" s="95">
        <f>係数!$E$27</f>
        <v>3.41</v>
      </c>
      <c r="F182" s="93">
        <f t="shared" si="5"/>
        <v>0</v>
      </c>
      <c r="G182" s="94">
        <f>係数!$G$27</f>
        <v>2.63E-2</v>
      </c>
      <c r="H182" s="72">
        <f t="shared" si="7"/>
        <v>0</v>
      </c>
      <c r="I182" s="26"/>
      <c r="J182" s="26"/>
      <c r="K182" s="26"/>
    </row>
    <row r="183" spans="1:11">
      <c r="A183" s="417"/>
      <c r="B183" s="69" t="s">
        <v>407</v>
      </c>
      <c r="C183" s="78" t="s">
        <v>397</v>
      </c>
      <c r="D183" s="28"/>
      <c r="E183" s="95">
        <f>係数!$E$28</f>
        <v>8.41</v>
      </c>
      <c r="F183" s="93">
        <f t="shared" si="5"/>
        <v>0</v>
      </c>
      <c r="G183" s="94">
        <f>係数!$G$28</f>
        <v>3.8399999999999997E-2</v>
      </c>
      <c r="H183" s="72">
        <f t="shared" si="7"/>
        <v>0</v>
      </c>
      <c r="I183" s="26"/>
      <c r="J183" s="26"/>
      <c r="K183" s="26"/>
    </row>
    <row r="184" spans="1:11">
      <c r="A184" s="417"/>
      <c r="B184" s="96" t="s">
        <v>408</v>
      </c>
      <c r="C184" s="78" t="s">
        <v>397</v>
      </c>
      <c r="D184" s="28"/>
      <c r="E184" s="43">
        <v>46</v>
      </c>
      <c r="F184" s="97">
        <f t="shared" si="5"/>
        <v>0</v>
      </c>
      <c r="G184" s="94">
        <f>係数!$G$29</f>
        <v>1.3599999999999999E-2</v>
      </c>
      <c r="H184" s="72">
        <f t="shared" si="7"/>
        <v>0</v>
      </c>
      <c r="I184" s="26"/>
      <c r="J184" s="26"/>
      <c r="K184" s="26"/>
    </row>
    <row r="185" spans="1:11">
      <c r="A185" s="417"/>
      <c r="B185" s="31" t="s">
        <v>437</v>
      </c>
      <c r="C185" s="31"/>
      <c r="D185" s="28"/>
      <c r="E185" s="31"/>
      <c r="F185" s="97">
        <f t="shared" si="5"/>
        <v>0</v>
      </c>
      <c r="G185" s="31"/>
      <c r="H185" s="72">
        <f t="shared" si="7"/>
        <v>0</v>
      </c>
      <c r="I185" s="26"/>
      <c r="J185" s="26"/>
      <c r="K185" s="26"/>
    </row>
    <row r="186" spans="1:11">
      <c r="A186" s="417"/>
      <c r="B186" s="31" t="s">
        <v>437</v>
      </c>
      <c r="C186" s="31"/>
      <c r="D186" s="28"/>
      <c r="E186" s="31"/>
      <c r="F186" s="97">
        <f t="shared" si="5"/>
        <v>0</v>
      </c>
      <c r="G186" s="31"/>
      <c r="H186" s="72">
        <f t="shared" si="7"/>
        <v>0</v>
      </c>
      <c r="I186" s="26"/>
      <c r="J186" s="26"/>
      <c r="K186" s="26"/>
    </row>
    <row r="187" spans="1:11">
      <c r="A187" s="417"/>
      <c r="B187" s="69" t="s">
        <v>410</v>
      </c>
      <c r="C187" s="78" t="s">
        <v>409</v>
      </c>
      <c r="D187" s="28"/>
      <c r="E187" s="95">
        <f>係数!$E$32</f>
        <v>1.02</v>
      </c>
      <c r="F187" s="93">
        <f t="shared" si="5"/>
        <v>0</v>
      </c>
      <c r="G187" s="98">
        <f>係数!$G$32</f>
        <v>0.06</v>
      </c>
      <c r="H187" s="72">
        <f>D187*G187</f>
        <v>0</v>
      </c>
      <c r="I187" s="26"/>
      <c r="J187" s="26"/>
      <c r="K187" s="26"/>
    </row>
    <row r="188" spans="1:11">
      <c r="A188" s="417"/>
      <c r="B188" s="69" t="s">
        <v>411</v>
      </c>
      <c r="C188" s="78" t="s">
        <v>409</v>
      </c>
      <c r="D188" s="28"/>
      <c r="E188" s="95">
        <f>係数!$E$33</f>
        <v>1.36</v>
      </c>
      <c r="F188" s="93">
        <f t="shared" si="5"/>
        <v>0</v>
      </c>
      <c r="G188" s="98">
        <f>係数!$G$33</f>
        <v>5.7000000000000002E-2</v>
      </c>
      <c r="H188" s="72">
        <f>D188*G188</f>
        <v>0</v>
      </c>
    </row>
    <row r="189" spans="1:11">
      <c r="A189" s="417"/>
      <c r="B189" s="69" t="s">
        <v>412</v>
      </c>
      <c r="C189" s="78" t="s">
        <v>409</v>
      </c>
      <c r="D189" s="28"/>
      <c r="E189" s="95">
        <f>係数!$E$34</f>
        <v>1.36</v>
      </c>
      <c r="F189" s="93">
        <f t="shared" si="5"/>
        <v>0</v>
      </c>
      <c r="G189" s="98">
        <f>係数!$G$34</f>
        <v>5.7000000000000002E-2</v>
      </c>
      <c r="H189" s="72">
        <f>D189*G189</f>
        <v>0</v>
      </c>
    </row>
    <row r="190" spans="1:11">
      <c r="A190" s="417"/>
      <c r="B190" s="69" t="s">
        <v>413</v>
      </c>
      <c r="C190" s="78" t="s">
        <v>409</v>
      </c>
      <c r="D190" s="28"/>
      <c r="E190" s="95">
        <f>係数!$E$35</f>
        <v>1.36</v>
      </c>
      <c r="F190" s="93">
        <f t="shared" si="5"/>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IF(係数!$G$39="","",係数!$G$39)</f>
        <v/>
      </c>
      <c r="H192" s="72">
        <f>IF(G192="",0,D192*G192)</f>
        <v>0</v>
      </c>
    </row>
    <row r="193" spans="1:8">
      <c r="A193" s="421"/>
      <c r="B193" s="69" t="s">
        <v>518</v>
      </c>
      <c r="C193" s="68" t="s">
        <v>419</v>
      </c>
      <c r="D193" s="28"/>
      <c r="E193" s="74">
        <f>係数!$E$40</f>
        <v>9.2799999999999994</v>
      </c>
      <c r="F193" s="71">
        <f>D193*E193</f>
        <v>0</v>
      </c>
      <c r="G193" s="75" t="str">
        <f>IF(係数!$G$40="","",係数!$G$40)</f>
        <v/>
      </c>
      <c r="H193" s="72">
        <f>IF(G193="",0,D193*G193)</f>
        <v>0</v>
      </c>
    </row>
    <row r="194" spans="1:8">
      <c r="A194" s="421"/>
      <c r="B194" s="31" t="s">
        <v>513</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A1:H2"/>
    <mergeCell ref="A5:H5"/>
    <mergeCell ref="A18:B19"/>
    <mergeCell ref="C18:C19"/>
    <mergeCell ref="D18:D19"/>
    <mergeCell ref="E18:E19"/>
    <mergeCell ref="F18:F19"/>
    <mergeCell ref="G18:G19"/>
    <mergeCell ref="H18:H19"/>
    <mergeCell ref="C4:H4"/>
    <mergeCell ref="C3:H3"/>
    <mergeCell ref="H54:H57"/>
    <mergeCell ref="D55:E55"/>
    <mergeCell ref="D56:E57"/>
    <mergeCell ref="F56:F57"/>
    <mergeCell ref="A4:B4"/>
    <mergeCell ref="D49:E49"/>
    <mergeCell ref="A50:A53"/>
    <mergeCell ref="B53:C53"/>
    <mergeCell ref="D53:E53"/>
    <mergeCell ref="A3:B3"/>
    <mergeCell ref="A54:C57"/>
    <mergeCell ref="D54:E54"/>
    <mergeCell ref="G54:G57"/>
    <mergeCell ref="A20:A49"/>
    <mergeCell ref="B49:C49"/>
    <mergeCell ref="D127:E128"/>
    <mergeCell ref="F127:F128"/>
    <mergeCell ref="D126:E126"/>
    <mergeCell ref="D120:E120"/>
    <mergeCell ref="B59:H60"/>
    <mergeCell ref="B61:H63"/>
    <mergeCell ref="B68:H69"/>
    <mergeCell ref="D89:D90"/>
    <mergeCell ref="A75:B75"/>
    <mergeCell ref="C75:H75"/>
    <mergeCell ref="H89:H90"/>
    <mergeCell ref="B66:H67"/>
    <mergeCell ref="A72:H73"/>
    <mergeCell ref="A74:B74"/>
    <mergeCell ref="C74:H74"/>
    <mergeCell ref="A76:H76"/>
    <mergeCell ref="A89:B90"/>
    <mergeCell ref="C89:C90"/>
    <mergeCell ref="E89:E90"/>
    <mergeCell ref="F89:F90"/>
    <mergeCell ref="G89:G90"/>
    <mergeCell ref="B195:C195"/>
    <mergeCell ref="F160:F161"/>
    <mergeCell ref="A91:A120"/>
    <mergeCell ref="B120:C120"/>
    <mergeCell ref="B130:H131"/>
    <mergeCell ref="B132:H134"/>
    <mergeCell ref="B139:H140"/>
    <mergeCell ref="A143:H144"/>
    <mergeCell ref="A121:A124"/>
    <mergeCell ref="B124:C124"/>
    <mergeCell ref="D124:E124"/>
    <mergeCell ref="B137:H138"/>
    <mergeCell ref="A125:C128"/>
    <mergeCell ref="G125:G128"/>
    <mergeCell ref="H125:H128"/>
    <mergeCell ref="D125:E125"/>
    <mergeCell ref="G160:G161"/>
    <mergeCell ref="H160:H161"/>
    <mergeCell ref="D191:E191"/>
    <mergeCell ref="D195:E195"/>
    <mergeCell ref="A145:B145"/>
    <mergeCell ref="C145:H145"/>
    <mergeCell ref="A146:B146"/>
    <mergeCell ref="C146:H146"/>
    <mergeCell ref="A147:H147"/>
    <mergeCell ref="A160:B161"/>
    <mergeCell ref="C160:C161"/>
    <mergeCell ref="D160:D161"/>
    <mergeCell ref="E160:E161"/>
    <mergeCell ref="A162:A191"/>
    <mergeCell ref="B191:C191"/>
    <mergeCell ref="A192:A195"/>
    <mergeCell ref="B208:H209"/>
    <mergeCell ref="B201:H202"/>
    <mergeCell ref="B203:H205"/>
    <mergeCell ref="B210:H211"/>
    <mergeCell ref="A196:C199"/>
    <mergeCell ref="D196:E196"/>
    <mergeCell ref="G196:G199"/>
    <mergeCell ref="H196:H199"/>
    <mergeCell ref="D197:E197"/>
    <mergeCell ref="D198:E199"/>
    <mergeCell ref="F198:F199"/>
  </mergeCells>
  <phoneticPr fontId="2"/>
  <conditionalFormatting sqref="C3">
    <cfRule type="expression" dxfId="59" priority="11" stopIfTrue="1">
      <formula>$C$3=""</formula>
    </cfRule>
  </conditionalFormatting>
  <conditionalFormatting sqref="C4:H4">
    <cfRule type="expression" dxfId="58" priority="9" stopIfTrue="1">
      <formula>$C$4=""</formula>
    </cfRule>
  </conditionalFormatting>
  <conditionalFormatting sqref="C74">
    <cfRule type="expression" dxfId="57" priority="4" stopIfTrue="1">
      <formula>$C$74=""</formula>
    </cfRule>
  </conditionalFormatting>
  <conditionalFormatting sqref="C75:H75">
    <cfRule type="expression" dxfId="56" priority="3" stopIfTrue="1">
      <formula>$C$75=""</formula>
    </cfRule>
  </conditionalFormatting>
  <conditionalFormatting sqref="C145">
    <cfRule type="expression" dxfId="55" priority="2" stopIfTrue="1">
      <formula>$C$145=""</formula>
    </cfRule>
  </conditionalFormatting>
  <conditionalFormatting sqref="C146:H146">
    <cfRule type="expression" dxfId="54" priority="1" stopIfTrue="1">
      <formula>$C$146=""</formula>
    </cfRule>
  </conditionalFormatting>
  <dataValidations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52 G123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ignoredErrors>
    <ignoredError sqref="F49"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470</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IF(係数!$G$39="","",係数!$G$39)</f>
        <v/>
      </c>
      <c r="H50" s="72">
        <f>IF(G50="",0,D50*G50)</f>
        <v>0</v>
      </c>
    </row>
    <row r="51" spans="1:8">
      <c r="A51" s="421"/>
      <c r="B51" s="69" t="s">
        <v>518</v>
      </c>
      <c r="C51" s="68" t="s">
        <v>419</v>
      </c>
      <c r="D51" s="28"/>
      <c r="E51" s="74">
        <f>係数!$E$40</f>
        <v>9.2799999999999994</v>
      </c>
      <c r="F51" s="71">
        <f t="shared" si="0"/>
        <v>0</v>
      </c>
      <c r="G51" s="75" t="str">
        <f>IF(係数!$G$40="","",係数!$G$40)</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471</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06"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ref="H107:H115" si="4">F107*G107*44/12</f>
        <v>0</v>
      </c>
      <c r="I107" s="26"/>
      <c r="J107" s="26"/>
      <c r="K107" s="26"/>
    </row>
    <row r="108" spans="1:11">
      <c r="A108" s="417"/>
      <c r="B108" s="70" t="s">
        <v>403</v>
      </c>
      <c r="C108" s="68" t="s">
        <v>69</v>
      </c>
      <c r="D108" s="28"/>
      <c r="E108" s="73">
        <f>係数!$E$24</f>
        <v>29.4</v>
      </c>
      <c r="F108" s="71">
        <f t="shared" si="2"/>
        <v>0</v>
      </c>
      <c r="G108" s="70">
        <f>係数!$G$24</f>
        <v>2.9399999999999999E-2</v>
      </c>
      <c r="H108" s="72">
        <f t="shared" si="4"/>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4"/>
        <v>0</v>
      </c>
      <c r="I109" s="26"/>
      <c r="J109" s="26"/>
      <c r="K109" s="26"/>
    </row>
    <row r="110" spans="1:11">
      <c r="A110" s="417"/>
      <c r="B110" s="69" t="s">
        <v>405</v>
      </c>
      <c r="C110" s="78" t="s">
        <v>397</v>
      </c>
      <c r="D110" s="28"/>
      <c r="E110" s="92">
        <f>係数!$E$26</f>
        <v>21.1</v>
      </c>
      <c r="F110" s="93">
        <f t="shared" si="2"/>
        <v>0</v>
      </c>
      <c r="G110" s="94">
        <f>係数!$G$26</f>
        <v>1.0999999999999999E-2</v>
      </c>
      <c r="H110" s="72">
        <f t="shared" si="4"/>
        <v>0</v>
      </c>
      <c r="I110" s="26"/>
      <c r="J110" s="26"/>
      <c r="K110" s="26"/>
    </row>
    <row r="111" spans="1:11">
      <c r="A111" s="417"/>
      <c r="B111" s="69" t="s">
        <v>406</v>
      </c>
      <c r="C111" s="78" t="s">
        <v>397</v>
      </c>
      <c r="D111" s="28"/>
      <c r="E111" s="95">
        <f>係数!$E$27</f>
        <v>3.41</v>
      </c>
      <c r="F111" s="93">
        <f t="shared" si="2"/>
        <v>0</v>
      </c>
      <c r="G111" s="94">
        <f>係数!$G$27</f>
        <v>2.63E-2</v>
      </c>
      <c r="H111" s="72">
        <f t="shared" si="4"/>
        <v>0</v>
      </c>
      <c r="I111" s="26"/>
      <c r="J111" s="26"/>
      <c r="K111" s="26"/>
    </row>
    <row r="112" spans="1:11">
      <c r="A112" s="417"/>
      <c r="B112" s="69" t="s">
        <v>407</v>
      </c>
      <c r="C112" s="78" t="s">
        <v>397</v>
      </c>
      <c r="D112" s="28"/>
      <c r="E112" s="95">
        <f>係数!$E$28</f>
        <v>8.41</v>
      </c>
      <c r="F112" s="93">
        <f t="shared" si="2"/>
        <v>0</v>
      </c>
      <c r="G112" s="94">
        <f>係数!$G$28</f>
        <v>3.8399999999999997E-2</v>
      </c>
      <c r="H112" s="72">
        <f t="shared" si="4"/>
        <v>0</v>
      </c>
      <c r="I112" s="26"/>
      <c r="J112" s="26"/>
      <c r="K112" s="26"/>
    </row>
    <row r="113" spans="1:11">
      <c r="A113" s="417"/>
      <c r="B113" s="96" t="s">
        <v>408</v>
      </c>
      <c r="C113" s="78" t="s">
        <v>397</v>
      </c>
      <c r="D113" s="28"/>
      <c r="E113" s="43">
        <v>46</v>
      </c>
      <c r="F113" s="97">
        <f t="shared" si="2"/>
        <v>0</v>
      </c>
      <c r="G113" s="94">
        <f>係数!$G$29</f>
        <v>1.3599999999999999E-2</v>
      </c>
      <c r="H113" s="72">
        <f t="shared" si="4"/>
        <v>0</v>
      </c>
      <c r="I113" s="26"/>
      <c r="J113" s="26"/>
      <c r="K113" s="26"/>
    </row>
    <row r="114" spans="1:11">
      <c r="A114" s="417"/>
      <c r="B114" s="31" t="s">
        <v>437</v>
      </c>
      <c r="C114" s="31"/>
      <c r="D114" s="28"/>
      <c r="E114" s="31"/>
      <c r="F114" s="97">
        <f t="shared" si="2"/>
        <v>0</v>
      </c>
      <c r="G114" s="31"/>
      <c r="H114" s="72">
        <f t="shared" si="4"/>
        <v>0</v>
      </c>
      <c r="I114" s="26"/>
      <c r="J114" s="26"/>
      <c r="K114" s="26"/>
    </row>
    <row r="115" spans="1:11">
      <c r="A115" s="417"/>
      <c r="B115" s="31" t="s">
        <v>437</v>
      </c>
      <c r="C115" s="31"/>
      <c r="D115" s="28"/>
      <c r="E115" s="31"/>
      <c r="F115" s="97">
        <f t="shared" si="2"/>
        <v>0</v>
      </c>
      <c r="G115" s="31"/>
      <c r="H115" s="72">
        <f t="shared" si="4"/>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IF(係数!$G$39="","",係数!$G$39)</f>
        <v/>
      </c>
      <c r="H121" s="72">
        <f>IF(G121="",0,D121*G121)</f>
        <v>0</v>
      </c>
    </row>
    <row r="122" spans="1:11">
      <c r="A122" s="421"/>
      <c r="B122" s="69" t="s">
        <v>518</v>
      </c>
      <c r="C122" s="68" t="s">
        <v>419</v>
      </c>
      <c r="D122" s="28"/>
      <c r="E122" s="74">
        <f>係数!$E$40</f>
        <v>9.2799999999999994</v>
      </c>
      <c r="F122" s="71">
        <f>D122*E122</f>
        <v>0</v>
      </c>
      <c r="G122" s="75" t="str">
        <f>IF(係数!$G$40="","",係数!$G$40)</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472</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5">D163*E163</f>
        <v>0</v>
      </c>
      <c r="G163" s="70">
        <f>係数!$G$8</f>
        <v>1.84E-2</v>
      </c>
      <c r="H163" s="72">
        <f>F163*G163*44/12</f>
        <v>0</v>
      </c>
      <c r="I163" s="26"/>
    </row>
    <row r="164" spans="1:11">
      <c r="A164" s="417"/>
      <c r="B164" s="69" t="s">
        <v>384</v>
      </c>
      <c r="C164" s="68" t="s">
        <v>381</v>
      </c>
      <c r="D164" s="28"/>
      <c r="E164" s="70">
        <f>係数!$E$9</f>
        <v>34.6</v>
      </c>
      <c r="F164" s="71">
        <f t="shared" si="5"/>
        <v>0</v>
      </c>
      <c r="G164" s="70">
        <f>係数!$G$9</f>
        <v>1.83E-2</v>
      </c>
      <c r="H164" s="72">
        <f>F164*G164*44/12</f>
        <v>0</v>
      </c>
      <c r="I164" s="26"/>
    </row>
    <row r="165" spans="1:11">
      <c r="A165" s="417"/>
      <c r="B165" s="70" t="s">
        <v>385</v>
      </c>
      <c r="C165" s="68" t="s">
        <v>381</v>
      </c>
      <c r="D165" s="28"/>
      <c r="E165" s="70">
        <f>係数!$E$10</f>
        <v>33.6</v>
      </c>
      <c r="F165" s="71">
        <f t="shared" si="5"/>
        <v>0</v>
      </c>
      <c r="G165" s="70">
        <f>係数!$G$10</f>
        <v>1.8200000000000001E-2</v>
      </c>
      <c r="H165" s="72">
        <f t="shared" ref="H165:H177" si="6">F165*G165*44/12</f>
        <v>0</v>
      </c>
      <c r="I165" s="26"/>
    </row>
    <row r="166" spans="1:11">
      <c r="A166" s="417"/>
      <c r="B166" s="70" t="s">
        <v>386</v>
      </c>
      <c r="C166" s="68" t="s">
        <v>381</v>
      </c>
      <c r="D166" s="28"/>
      <c r="E166" s="70">
        <f>係数!$E$11</f>
        <v>36.700000000000003</v>
      </c>
      <c r="F166" s="71">
        <f t="shared" si="5"/>
        <v>0</v>
      </c>
      <c r="G166" s="70">
        <f>係数!$G$11</f>
        <v>1.8499999999999999E-2</v>
      </c>
      <c r="H166" s="72">
        <f t="shared" si="6"/>
        <v>0</v>
      </c>
      <c r="I166" s="26"/>
      <c r="J166" s="26"/>
      <c r="K166" s="26"/>
    </row>
    <row r="167" spans="1:11">
      <c r="A167" s="417"/>
      <c r="B167" s="70" t="s">
        <v>388</v>
      </c>
      <c r="C167" s="68" t="s">
        <v>381</v>
      </c>
      <c r="D167" s="28"/>
      <c r="E167" s="70">
        <f>係数!$E$12</f>
        <v>37.700000000000003</v>
      </c>
      <c r="F167" s="71">
        <f t="shared" si="5"/>
        <v>0</v>
      </c>
      <c r="G167" s="70">
        <f>係数!$G$12</f>
        <v>1.8700000000000001E-2</v>
      </c>
      <c r="H167" s="72">
        <f t="shared" si="6"/>
        <v>0</v>
      </c>
      <c r="I167" s="26"/>
      <c r="J167" s="26"/>
      <c r="K167" s="26"/>
    </row>
    <row r="168" spans="1:11">
      <c r="A168" s="417"/>
      <c r="B168" s="70" t="s">
        <v>390</v>
      </c>
      <c r="C168" s="68" t="s">
        <v>381</v>
      </c>
      <c r="D168" s="28"/>
      <c r="E168" s="70">
        <f>係数!$E$13</f>
        <v>39.1</v>
      </c>
      <c r="F168" s="71">
        <f t="shared" si="5"/>
        <v>0</v>
      </c>
      <c r="G168" s="70">
        <f>係数!$G$13</f>
        <v>1.89E-2</v>
      </c>
      <c r="H168" s="72">
        <f t="shared" si="6"/>
        <v>0</v>
      </c>
      <c r="I168" s="26"/>
      <c r="J168" s="26"/>
      <c r="K168" s="26"/>
    </row>
    <row r="169" spans="1:11">
      <c r="A169" s="417"/>
      <c r="B169" s="70" t="s">
        <v>391</v>
      </c>
      <c r="C169" s="68" t="s">
        <v>381</v>
      </c>
      <c r="D169" s="28"/>
      <c r="E169" s="70">
        <f>係数!$E$14</f>
        <v>41.9</v>
      </c>
      <c r="F169" s="71">
        <f t="shared" si="5"/>
        <v>0</v>
      </c>
      <c r="G169" s="70">
        <f>係数!$G$14</f>
        <v>1.95E-2</v>
      </c>
      <c r="H169" s="72">
        <f t="shared" si="6"/>
        <v>0</v>
      </c>
      <c r="I169" s="26"/>
      <c r="J169" s="26"/>
      <c r="K169" s="26"/>
    </row>
    <row r="170" spans="1:11">
      <c r="A170" s="417"/>
      <c r="B170" s="70" t="s">
        <v>392</v>
      </c>
      <c r="C170" s="68" t="s">
        <v>69</v>
      </c>
      <c r="D170" s="28"/>
      <c r="E170" s="70">
        <f>係数!$E$15</f>
        <v>40.9</v>
      </c>
      <c r="F170" s="71">
        <f t="shared" si="5"/>
        <v>0</v>
      </c>
      <c r="G170" s="70">
        <f>係数!$G$15</f>
        <v>2.0799999999999999E-2</v>
      </c>
      <c r="H170" s="72">
        <f t="shared" si="6"/>
        <v>0</v>
      </c>
      <c r="I170" s="26"/>
      <c r="J170" s="26"/>
      <c r="K170" s="26"/>
    </row>
    <row r="171" spans="1:11">
      <c r="A171" s="417"/>
      <c r="B171" s="70" t="s">
        <v>394</v>
      </c>
      <c r="C171" s="68" t="s">
        <v>69</v>
      </c>
      <c r="D171" s="28"/>
      <c r="E171" s="70">
        <f>係数!$E$16</f>
        <v>29.9</v>
      </c>
      <c r="F171" s="71">
        <f t="shared" si="5"/>
        <v>0</v>
      </c>
      <c r="G171" s="70">
        <f>係数!$G$16</f>
        <v>2.5399999999999999E-2</v>
      </c>
      <c r="H171" s="72">
        <f t="shared" si="6"/>
        <v>0</v>
      </c>
      <c r="I171" s="26"/>
      <c r="J171" s="26"/>
      <c r="K171" s="26"/>
    </row>
    <row r="172" spans="1:11">
      <c r="A172" s="417"/>
      <c r="B172" s="70" t="s">
        <v>395</v>
      </c>
      <c r="C172" s="68" t="s">
        <v>69</v>
      </c>
      <c r="D172" s="28"/>
      <c r="E172" s="70">
        <f>係数!$E$17</f>
        <v>50.8</v>
      </c>
      <c r="F172" s="71">
        <f t="shared" si="5"/>
        <v>0</v>
      </c>
      <c r="G172" s="70">
        <f>係数!$G$17</f>
        <v>1.61E-2</v>
      </c>
      <c r="H172" s="72">
        <f t="shared" si="6"/>
        <v>0</v>
      </c>
      <c r="I172" s="26"/>
      <c r="J172" s="26"/>
      <c r="K172" s="26"/>
    </row>
    <row r="173" spans="1:11">
      <c r="A173" s="417"/>
      <c r="B173" s="70" t="s">
        <v>396</v>
      </c>
      <c r="C173" s="68" t="s">
        <v>397</v>
      </c>
      <c r="D173" s="28"/>
      <c r="E173" s="70">
        <f>係数!$E$18</f>
        <v>44.9</v>
      </c>
      <c r="F173" s="71">
        <f t="shared" si="5"/>
        <v>0</v>
      </c>
      <c r="G173" s="70">
        <f>係数!$G$18</f>
        <v>1.4200000000000001E-2</v>
      </c>
      <c r="H173" s="72">
        <f t="shared" si="6"/>
        <v>0</v>
      </c>
      <c r="I173" s="26"/>
      <c r="J173" s="26"/>
      <c r="K173" s="26"/>
    </row>
    <row r="174" spans="1:11">
      <c r="A174" s="417"/>
      <c r="B174" s="70" t="s">
        <v>398</v>
      </c>
      <c r="C174" s="68" t="s">
        <v>69</v>
      </c>
      <c r="D174" s="28"/>
      <c r="E174" s="70">
        <f>係数!$E$19</f>
        <v>54.6</v>
      </c>
      <c r="F174" s="71">
        <f t="shared" si="5"/>
        <v>0</v>
      </c>
      <c r="G174" s="70">
        <f>係数!$G$19</f>
        <v>1.35E-2</v>
      </c>
      <c r="H174" s="72">
        <f t="shared" si="6"/>
        <v>0</v>
      </c>
      <c r="I174" s="26"/>
      <c r="J174" s="26"/>
      <c r="K174" s="26"/>
    </row>
    <row r="175" spans="1:11">
      <c r="A175" s="417"/>
      <c r="B175" s="70" t="s">
        <v>399</v>
      </c>
      <c r="C175" s="68" t="s">
        <v>397</v>
      </c>
      <c r="D175" s="28"/>
      <c r="E175" s="70">
        <f>係数!$E$20</f>
        <v>43.5</v>
      </c>
      <c r="F175" s="71">
        <f t="shared" si="5"/>
        <v>0</v>
      </c>
      <c r="G175" s="70">
        <f>係数!$G$20</f>
        <v>1.3899999999999999E-2</v>
      </c>
      <c r="H175" s="72">
        <f t="shared" si="6"/>
        <v>0</v>
      </c>
      <c r="I175" s="26"/>
      <c r="J175" s="26"/>
      <c r="K175" s="26"/>
    </row>
    <row r="176" spans="1:11">
      <c r="A176" s="417"/>
      <c r="B176" s="70" t="s">
        <v>400</v>
      </c>
      <c r="C176" s="68" t="s">
        <v>69</v>
      </c>
      <c r="D176" s="28"/>
      <c r="E176" s="73">
        <f>係数!$E$21</f>
        <v>29</v>
      </c>
      <c r="F176" s="71">
        <f t="shared" si="5"/>
        <v>0</v>
      </c>
      <c r="G176" s="70">
        <f>係数!$G$21</f>
        <v>2.4500000000000001E-2</v>
      </c>
      <c r="H176" s="72">
        <f t="shared" si="6"/>
        <v>0</v>
      </c>
      <c r="I176" s="26"/>
      <c r="J176" s="26"/>
      <c r="K176" s="26"/>
    </row>
    <row r="177" spans="1:11">
      <c r="A177" s="417"/>
      <c r="B177" s="70" t="s">
        <v>401</v>
      </c>
      <c r="C177" s="68" t="s">
        <v>69</v>
      </c>
      <c r="D177" s="28"/>
      <c r="E177" s="73">
        <f>係数!$E$22</f>
        <v>25.7</v>
      </c>
      <c r="F177" s="71">
        <f t="shared" si="5"/>
        <v>0</v>
      </c>
      <c r="G177" s="70">
        <f>係数!$G$22</f>
        <v>2.47E-2</v>
      </c>
      <c r="H177" s="72">
        <f t="shared" si="6"/>
        <v>0</v>
      </c>
      <c r="I177" s="26"/>
      <c r="J177" s="26"/>
      <c r="K177" s="26"/>
    </row>
    <row r="178" spans="1:11">
      <c r="A178" s="417"/>
      <c r="B178" s="70" t="s">
        <v>402</v>
      </c>
      <c r="C178" s="68" t="s">
        <v>69</v>
      </c>
      <c r="D178" s="28"/>
      <c r="E178" s="73">
        <f>係数!$E$23</f>
        <v>26.9</v>
      </c>
      <c r="F178" s="71">
        <f t="shared" si="5"/>
        <v>0</v>
      </c>
      <c r="G178" s="70">
        <f>係数!$G$23</f>
        <v>2.5499999999999998E-2</v>
      </c>
      <c r="H178" s="72">
        <f t="shared" ref="H178:H186" si="7">F178*G178*44/12</f>
        <v>0</v>
      </c>
      <c r="I178" s="26"/>
      <c r="J178" s="26"/>
      <c r="K178" s="26"/>
    </row>
    <row r="179" spans="1:11">
      <c r="A179" s="417"/>
      <c r="B179" s="70" t="s">
        <v>403</v>
      </c>
      <c r="C179" s="68" t="s">
        <v>69</v>
      </c>
      <c r="D179" s="28"/>
      <c r="E179" s="73">
        <f>係数!$E$24</f>
        <v>29.4</v>
      </c>
      <c r="F179" s="71">
        <f t="shared" si="5"/>
        <v>0</v>
      </c>
      <c r="G179" s="70">
        <f>係数!$G$24</f>
        <v>2.9399999999999999E-2</v>
      </c>
      <c r="H179" s="72">
        <f t="shared" si="7"/>
        <v>0</v>
      </c>
      <c r="I179" s="26"/>
      <c r="J179" s="26"/>
      <c r="K179" s="26"/>
    </row>
    <row r="180" spans="1:11">
      <c r="A180" s="417"/>
      <c r="B180" s="70" t="s">
        <v>404</v>
      </c>
      <c r="C180" s="68" t="s">
        <v>69</v>
      </c>
      <c r="D180" s="28"/>
      <c r="E180" s="73">
        <f>係数!$E$25</f>
        <v>37.299999999999997</v>
      </c>
      <c r="F180" s="71">
        <f t="shared" si="5"/>
        <v>0</v>
      </c>
      <c r="G180" s="70">
        <f>係数!$G$25</f>
        <v>2.0899999999999998E-2</v>
      </c>
      <c r="H180" s="72">
        <f t="shared" si="7"/>
        <v>0</v>
      </c>
      <c r="I180" s="26"/>
      <c r="J180" s="26"/>
      <c r="K180" s="26"/>
    </row>
    <row r="181" spans="1:11">
      <c r="A181" s="417"/>
      <c r="B181" s="69" t="s">
        <v>405</v>
      </c>
      <c r="C181" s="78" t="s">
        <v>397</v>
      </c>
      <c r="D181" s="28"/>
      <c r="E181" s="92">
        <f>係数!$E$26</f>
        <v>21.1</v>
      </c>
      <c r="F181" s="93">
        <f t="shared" si="5"/>
        <v>0</v>
      </c>
      <c r="G181" s="94">
        <f>係数!$G$26</f>
        <v>1.0999999999999999E-2</v>
      </c>
      <c r="H181" s="72">
        <f t="shared" si="7"/>
        <v>0</v>
      </c>
      <c r="I181" s="26"/>
      <c r="J181" s="26"/>
      <c r="K181" s="26"/>
    </row>
    <row r="182" spans="1:11">
      <c r="A182" s="417"/>
      <c r="B182" s="69" t="s">
        <v>406</v>
      </c>
      <c r="C182" s="78" t="s">
        <v>397</v>
      </c>
      <c r="D182" s="28"/>
      <c r="E182" s="95">
        <f>係数!$E$27</f>
        <v>3.41</v>
      </c>
      <c r="F182" s="93">
        <f t="shared" si="5"/>
        <v>0</v>
      </c>
      <c r="G182" s="94">
        <f>係数!$G$27</f>
        <v>2.63E-2</v>
      </c>
      <c r="H182" s="72">
        <f t="shared" si="7"/>
        <v>0</v>
      </c>
      <c r="I182" s="26"/>
      <c r="J182" s="26"/>
      <c r="K182" s="26"/>
    </row>
    <row r="183" spans="1:11">
      <c r="A183" s="417"/>
      <c r="B183" s="69" t="s">
        <v>407</v>
      </c>
      <c r="C183" s="78" t="s">
        <v>397</v>
      </c>
      <c r="D183" s="28"/>
      <c r="E183" s="95">
        <f>係数!$E$28</f>
        <v>8.41</v>
      </c>
      <c r="F183" s="93">
        <f t="shared" si="5"/>
        <v>0</v>
      </c>
      <c r="G183" s="94">
        <f>係数!$G$28</f>
        <v>3.8399999999999997E-2</v>
      </c>
      <c r="H183" s="72">
        <f t="shared" si="7"/>
        <v>0</v>
      </c>
      <c r="I183" s="26"/>
      <c r="J183" s="26"/>
      <c r="K183" s="26"/>
    </row>
    <row r="184" spans="1:11">
      <c r="A184" s="417"/>
      <c r="B184" s="96" t="s">
        <v>408</v>
      </c>
      <c r="C184" s="78" t="s">
        <v>397</v>
      </c>
      <c r="D184" s="28"/>
      <c r="E184" s="43">
        <v>46</v>
      </c>
      <c r="F184" s="97">
        <f t="shared" si="5"/>
        <v>0</v>
      </c>
      <c r="G184" s="94">
        <f>係数!$G$29</f>
        <v>1.3599999999999999E-2</v>
      </c>
      <c r="H184" s="72">
        <f t="shared" si="7"/>
        <v>0</v>
      </c>
      <c r="I184" s="26"/>
      <c r="J184" s="26"/>
      <c r="K184" s="26"/>
    </row>
    <row r="185" spans="1:11">
      <c r="A185" s="417"/>
      <c r="B185" s="31" t="s">
        <v>437</v>
      </c>
      <c r="C185" s="31"/>
      <c r="D185" s="28"/>
      <c r="E185" s="31"/>
      <c r="F185" s="97">
        <f t="shared" si="5"/>
        <v>0</v>
      </c>
      <c r="G185" s="31"/>
      <c r="H185" s="72">
        <f t="shared" si="7"/>
        <v>0</v>
      </c>
      <c r="I185" s="26"/>
      <c r="J185" s="26"/>
      <c r="K185" s="26"/>
    </row>
    <row r="186" spans="1:11">
      <c r="A186" s="417"/>
      <c r="B186" s="31" t="s">
        <v>437</v>
      </c>
      <c r="C186" s="31"/>
      <c r="D186" s="28"/>
      <c r="E186" s="31"/>
      <c r="F186" s="97">
        <f t="shared" si="5"/>
        <v>0</v>
      </c>
      <c r="G186" s="31"/>
      <c r="H186" s="72">
        <f t="shared" si="7"/>
        <v>0</v>
      </c>
      <c r="I186" s="26"/>
      <c r="J186" s="26"/>
      <c r="K186" s="26"/>
    </row>
    <row r="187" spans="1:11">
      <c r="A187" s="417"/>
      <c r="B187" s="69" t="s">
        <v>410</v>
      </c>
      <c r="C187" s="78" t="s">
        <v>409</v>
      </c>
      <c r="D187" s="28"/>
      <c r="E187" s="95">
        <f>係数!$E$32</f>
        <v>1.02</v>
      </c>
      <c r="F187" s="93">
        <f t="shared" si="5"/>
        <v>0</v>
      </c>
      <c r="G187" s="98">
        <f>係数!$G$32</f>
        <v>0.06</v>
      </c>
      <c r="H187" s="72">
        <f>D187*G187</f>
        <v>0</v>
      </c>
      <c r="I187" s="26"/>
      <c r="J187" s="26"/>
      <c r="K187" s="26"/>
    </row>
    <row r="188" spans="1:11">
      <c r="A188" s="417"/>
      <c r="B188" s="69" t="s">
        <v>411</v>
      </c>
      <c r="C188" s="78" t="s">
        <v>409</v>
      </c>
      <c r="D188" s="28"/>
      <c r="E188" s="95">
        <f>係数!$E$33</f>
        <v>1.36</v>
      </c>
      <c r="F188" s="93">
        <f t="shared" si="5"/>
        <v>0</v>
      </c>
      <c r="G188" s="98">
        <f>係数!$G$33</f>
        <v>5.7000000000000002E-2</v>
      </c>
      <c r="H188" s="72">
        <f>D188*G188</f>
        <v>0</v>
      </c>
    </row>
    <row r="189" spans="1:11">
      <c r="A189" s="417"/>
      <c r="B189" s="69" t="s">
        <v>412</v>
      </c>
      <c r="C189" s="78" t="s">
        <v>409</v>
      </c>
      <c r="D189" s="28"/>
      <c r="E189" s="95">
        <f>係数!$E$34</f>
        <v>1.36</v>
      </c>
      <c r="F189" s="93">
        <f t="shared" si="5"/>
        <v>0</v>
      </c>
      <c r="G189" s="98">
        <f>係数!$G$34</f>
        <v>5.7000000000000002E-2</v>
      </c>
      <c r="H189" s="72">
        <f>D189*G189</f>
        <v>0</v>
      </c>
    </row>
    <row r="190" spans="1:11">
      <c r="A190" s="417"/>
      <c r="B190" s="69" t="s">
        <v>413</v>
      </c>
      <c r="C190" s="78" t="s">
        <v>409</v>
      </c>
      <c r="D190" s="28"/>
      <c r="E190" s="95">
        <f>係数!$E$35</f>
        <v>1.36</v>
      </c>
      <c r="F190" s="93">
        <f t="shared" si="5"/>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IF(係数!$G$39="","",係数!$G$39)</f>
        <v/>
      </c>
      <c r="H192" s="72">
        <f>IF(G192="",0,D192*G192)</f>
        <v>0</v>
      </c>
    </row>
    <row r="193" spans="1:8">
      <c r="A193" s="421"/>
      <c r="B193" s="69" t="s">
        <v>518</v>
      </c>
      <c r="C193" s="68" t="s">
        <v>419</v>
      </c>
      <c r="D193" s="28"/>
      <c r="E193" s="74">
        <f>係数!$E$40</f>
        <v>9.2799999999999994</v>
      </c>
      <c r="F193" s="71">
        <f>D193*E193</f>
        <v>0</v>
      </c>
      <c r="G193" s="75" t="str">
        <f>IF(係数!$G$40="","",係数!$G$40)</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53" priority="10" stopIfTrue="1">
      <formula>$C$3=""</formula>
    </cfRule>
  </conditionalFormatting>
  <conditionalFormatting sqref="C4:H4">
    <cfRule type="expression" dxfId="52" priority="9" stopIfTrue="1">
      <formula>$C$4=""</formula>
    </cfRule>
  </conditionalFormatting>
  <conditionalFormatting sqref="C145">
    <cfRule type="expression" dxfId="51" priority="4" stopIfTrue="1">
      <formula>$C$145=""</formula>
    </cfRule>
  </conditionalFormatting>
  <conditionalFormatting sqref="C146:H146">
    <cfRule type="expression" dxfId="50" priority="3" stopIfTrue="1">
      <formula>$C$146=""</formula>
    </cfRule>
  </conditionalFormatting>
  <conditionalFormatting sqref="C74">
    <cfRule type="expression" dxfId="49" priority="2" stopIfTrue="1">
      <formula>$C$74=""</formula>
    </cfRule>
  </conditionalFormatting>
  <conditionalFormatting sqref="C75:H75">
    <cfRule type="expression" dxfId="48"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52 G194"/>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473</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IF(係数!$G$39="","",係数!$G$39)</f>
        <v/>
      </c>
      <c r="H50" s="72">
        <f>IF(G50="",0,D50*G50)</f>
        <v>0</v>
      </c>
    </row>
    <row r="51" spans="1:8">
      <c r="A51" s="421"/>
      <c r="B51" s="69" t="s">
        <v>518</v>
      </c>
      <c r="C51" s="68" t="s">
        <v>419</v>
      </c>
      <c r="D51" s="28"/>
      <c r="E51" s="74">
        <f>係数!$E$40</f>
        <v>9.2799999999999994</v>
      </c>
      <c r="F51" s="71">
        <f t="shared" si="0"/>
        <v>0</v>
      </c>
      <c r="G51" s="75" t="str">
        <f>IF(係数!$G$40="","",係数!$G$40)</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474</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06"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ref="H107:H115" si="4">F107*G107*44/12</f>
        <v>0</v>
      </c>
      <c r="I107" s="26"/>
      <c r="J107" s="26"/>
      <c r="K107" s="26"/>
    </row>
    <row r="108" spans="1:11">
      <c r="A108" s="417"/>
      <c r="B108" s="70" t="s">
        <v>403</v>
      </c>
      <c r="C108" s="68" t="s">
        <v>69</v>
      </c>
      <c r="D108" s="28"/>
      <c r="E108" s="73">
        <f>係数!$E$24</f>
        <v>29.4</v>
      </c>
      <c r="F108" s="71">
        <f t="shared" si="2"/>
        <v>0</v>
      </c>
      <c r="G108" s="70">
        <f>係数!$G$24</f>
        <v>2.9399999999999999E-2</v>
      </c>
      <c r="H108" s="72">
        <f t="shared" si="4"/>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4"/>
        <v>0</v>
      </c>
      <c r="I109" s="26"/>
      <c r="J109" s="26"/>
      <c r="K109" s="26"/>
    </row>
    <row r="110" spans="1:11">
      <c r="A110" s="417"/>
      <c r="B110" s="69" t="s">
        <v>405</v>
      </c>
      <c r="C110" s="78" t="s">
        <v>397</v>
      </c>
      <c r="D110" s="28"/>
      <c r="E110" s="92">
        <f>係数!$E$26</f>
        <v>21.1</v>
      </c>
      <c r="F110" s="93">
        <f t="shared" si="2"/>
        <v>0</v>
      </c>
      <c r="G110" s="94">
        <f>係数!$G$26</f>
        <v>1.0999999999999999E-2</v>
      </c>
      <c r="H110" s="72">
        <f t="shared" si="4"/>
        <v>0</v>
      </c>
      <c r="I110" s="26"/>
      <c r="J110" s="26"/>
      <c r="K110" s="26"/>
    </row>
    <row r="111" spans="1:11">
      <c r="A111" s="417"/>
      <c r="B111" s="69" t="s">
        <v>406</v>
      </c>
      <c r="C111" s="78" t="s">
        <v>397</v>
      </c>
      <c r="D111" s="28"/>
      <c r="E111" s="95">
        <f>係数!$E$27</f>
        <v>3.41</v>
      </c>
      <c r="F111" s="93">
        <f t="shared" si="2"/>
        <v>0</v>
      </c>
      <c r="G111" s="94">
        <f>係数!$G$27</f>
        <v>2.63E-2</v>
      </c>
      <c r="H111" s="72">
        <f t="shared" si="4"/>
        <v>0</v>
      </c>
      <c r="I111" s="26"/>
      <c r="J111" s="26"/>
      <c r="K111" s="26"/>
    </row>
    <row r="112" spans="1:11">
      <c r="A112" s="417"/>
      <c r="B112" s="69" t="s">
        <v>407</v>
      </c>
      <c r="C112" s="78" t="s">
        <v>397</v>
      </c>
      <c r="D112" s="28"/>
      <c r="E112" s="95">
        <f>係数!$E$28</f>
        <v>8.41</v>
      </c>
      <c r="F112" s="93">
        <f t="shared" si="2"/>
        <v>0</v>
      </c>
      <c r="G112" s="94">
        <f>係数!$G$28</f>
        <v>3.8399999999999997E-2</v>
      </c>
      <c r="H112" s="72">
        <f t="shared" si="4"/>
        <v>0</v>
      </c>
      <c r="I112" s="26"/>
      <c r="J112" s="26"/>
      <c r="K112" s="26"/>
    </row>
    <row r="113" spans="1:11">
      <c r="A113" s="417"/>
      <c r="B113" s="96" t="s">
        <v>408</v>
      </c>
      <c r="C113" s="78" t="s">
        <v>397</v>
      </c>
      <c r="D113" s="28"/>
      <c r="E113" s="43">
        <v>46</v>
      </c>
      <c r="F113" s="97">
        <f t="shared" si="2"/>
        <v>0</v>
      </c>
      <c r="G113" s="94">
        <f>係数!$G$29</f>
        <v>1.3599999999999999E-2</v>
      </c>
      <c r="H113" s="72">
        <f t="shared" si="4"/>
        <v>0</v>
      </c>
      <c r="I113" s="26"/>
      <c r="J113" s="26"/>
      <c r="K113" s="26"/>
    </row>
    <row r="114" spans="1:11">
      <c r="A114" s="417"/>
      <c r="B114" s="31" t="s">
        <v>437</v>
      </c>
      <c r="C114" s="31"/>
      <c r="D114" s="28"/>
      <c r="E114" s="31"/>
      <c r="F114" s="97">
        <f t="shared" si="2"/>
        <v>0</v>
      </c>
      <c r="G114" s="31"/>
      <c r="H114" s="72">
        <f t="shared" si="4"/>
        <v>0</v>
      </c>
      <c r="I114" s="26"/>
      <c r="J114" s="26"/>
      <c r="K114" s="26"/>
    </row>
    <row r="115" spans="1:11">
      <c r="A115" s="417"/>
      <c r="B115" s="31" t="s">
        <v>437</v>
      </c>
      <c r="C115" s="31"/>
      <c r="D115" s="28"/>
      <c r="E115" s="31"/>
      <c r="F115" s="97">
        <f t="shared" si="2"/>
        <v>0</v>
      </c>
      <c r="G115" s="31"/>
      <c r="H115" s="72">
        <f t="shared" si="4"/>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IF(係数!$G$39="","",係数!$G$39)</f>
        <v/>
      </c>
      <c r="H121" s="72">
        <f>IF(G121="",0,D121*G121)</f>
        <v>0</v>
      </c>
    </row>
    <row r="122" spans="1:11">
      <c r="A122" s="421"/>
      <c r="B122" s="69" t="s">
        <v>518</v>
      </c>
      <c r="C122" s="68" t="s">
        <v>419</v>
      </c>
      <c r="D122" s="28"/>
      <c r="E122" s="74">
        <f>係数!$E$40</f>
        <v>9.2799999999999994</v>
      </c>
      <c r="F122" s="71">
        <f>D122*E122</f>
        <v>0</v>
      </c>
      <c r="G122" s="75" t="str">
        <f>IF(係数!$G$40="","",係数!$G$40)</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475</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5">D163*E163</f>
        <v>0</v>
      </c>
      <c r="G163" s="70">
        <f>係数!$G$8</f>
        <v>1.84E-2</v>
      </c>
      <c r="H163" s="72">
        <f>F163*G163*44/12</f>
        <v>0</v>
      </c>
      <c r="I163" s="26"/>
    </row>
    <row r="164" spans="1:11">
      <c r="A164" s="417"/>
      <c r="B164" s="69" t="s">
        <v>384</v>
      </c>
      <c r="C164" s="68" t="s">
        <v>381</v>
      </c>
      <c r="D164" s="28"/>
      <c r="E164" s="70">
        <f>係数!$E$9</f>
        <v>34.6</v>
      </c>
      <c r="F164" s="71">
        <f t="shared" si="5"/>
        <v>0</v>
      </c>
      <c r="G164" s="70">
        <f>係数!$G$9</f>
        <v>1.83E-2</v>
      </c>
      <c r="H164" s="72">
        <f>F164*G164*44/12</f>
        <v>0</v>
      </c>
      <c r="I164" s="26"/>
    </row>
    <row r="165" spans="1:11">
      <c r="A165" s="417"/>
      <c r="B165" s="70" t="s">
        <v>385</v>
      </c>
      <c r="C165" s="68" t="s">
        <v>381</v>
      </c>
      <c r="D165" s="28"/>
      <c r="E165" s="70">
        <f>係数!$E$10</f>
        <v>33.6</v>
      </c>
      <c r="F165" s="71">
        <f t="shared" si="5"/>
        <v>0</v>
      </c>
      <c r="G165" s="70">
        <f>係数!$G$10</f>
        <v>1.8200000000000001E-2</v>
      </c>
      <c r="H165" s="72">
        <f t="shared" ref="H165:H177" si="6">F165*G165*44/12</f>
        <v>0</v>
      </c>
      <c r="I165" s="26"/>
    </row>
    <row r="166" spans="1:11">
      <c r="A166" s="417"/>
      <c r="B166" s="70" t="s">
        <v>386</v>
      </c>
      <c r="C166" s="68" t="s">
        <v>381</v>
      </c>
      <c r="D166" s="28"/>
      <c r="E166" s="70">
        <f>係数!$E$11</f>
        <v>36.700000000000003</v>
      </c>
      <c r="F166" s="71">
        <f t="shared" si="5"/>
        <v>0</v>
      </c>
      <c r="G166" s="70">
        <f>係数!$G$11</f>
        <v>1.8499999999999999E-2</v>
      </c>
      <c r="H166" s="72">
        <f t="shared" si="6"/>
        <v>0</v>
      </c>
      <c r="I166" s="26"/>
      <c r="J166" s="26"/>
      <c r="K166" s="26"/>
    </row>
    <row r="167" spans="1:11">
      <c r="A167" s="417"/>
      <c r="B167" s="70" t="s">
        <v>388</v>
      </c>
      <c r="C167" s="68" t="s">
        <v>381</v>
      </c>
      <c r="D167" s="28"/>
      <c r="E167" s="70">
        <f>係数!$E$12</f>
        <v>37.700000000000003</v>
      </c>
      <c r="F167" s="71">
        <f t="shared" si="5"/>
        <v>0</v>
      </c>
      <c r="G167" s="70">
        <f>係数!$G$12</f>
        <v>1.8700000000000001E-2</v>
      </c>
      <c r="H167" s="72">
        <f t="shared" si="6"/>
        <v>0</v>
      </c>
      <c r="I167" s="26"/>
      <c r="J167" s="26"/>
      <c r="K167" s="26"/>
    </row>
    <row r="168" spans="1:11">
      <c r="A168" s="417"/>
      <c r="B168" s="70" t="s">
        <v>390</v>
      </c>
      <c r="C168" s="68" t="s">
        <v>381</v>
      </c>
      <c r="D168" s="28"/>
      <c r="E168" s="70">
        <f>係数!$E$13</f>
        <v>39.1</v>
      </c>
      <c r="F168" s="71">
        <f t="shared" si="5"/>
        <v>0</v>
      </c>
      <c r="G168" s="70">
        <f>係数!$G$13</f>
        <v>1.89E-2</v>
      </c>
      <c r="H168" s="72">
        <f t="shared" si="6"/>
        <v>0</v>
      </c>
      <c r="I168" s="26"/>
      <c r="J168" s="26"/>
      <c r="K168" s="26"/>
    </row>
    <row r="169" spans="1:11">
      <c r="A169" s="417"/>
      <c r="B169" s="70" t="s">
        <v>391</v>
      </c>
      <c r="C169" s="68" t="s">
        <v>381</v>
      </c>
      <c r="D169" s="28"/>
      <c r="E169" s="70">
        <f>係数!$E$14</f>
        <v>41.9</v>
      </c>
      <c r="F169" s="71">
        <f t="shared" si="5"/>
        <v>0</v>
      </c>
      <c r="G169" s="70">
        <f>係数!$G$14</f>
        <v>1.95E-2</v>
      </c>
      <c r="H169" s="72">
        <f t="shared" si="6"/>
        <v>0</v>
      </c>
      <c r="I169" s="26"/>
      <c r="J169" s="26"/>
      <c r="K169" s="26"/>
    </row>
    <row r="170" spans="1:11">
      <c r="A170" s="417"/>
      <c r="B170" s="70" t="s">
        <v>392</v>
      </c>
      <c r="C170" s="68" t="s">
        <v>69</v>
      </c>
      <c r="D170" s="28"/>
      <c r="E170" s="70">
        <f>係数!$E$15</f>
        <v>40.9</v>
      </c>
      <c r="F170" s="71">
        <f t="shared" si="5"/>
        <v>0</v>
      </c>
      <c r="G170" s="70">
        <f>係数!$G$15</f>
        <v>2.0799999999999999E-2</v>
      </c>
      <c r="H170" s="72">
        <f t="shared" si="6"/>
        <v>0</v>
      </c>
      <c r="I170" s="26"/>
      <c r="J170" s="26"/>
      <c r="K170" s="26"/>
    </row>
    <row r="171" spans="1:11">
      <c r="A171" s="417"/>
      <c r="B171" s="70" t="s">
        <v>394</v>
      </c>
      <c r="C171" s="68" t="s">
        <v>69</v>
      </c>
      <c r="D171" s="28"/>
      <c r="E171" s="70">
        <f>係数!$E$16</f>
        <v>29.9</v>
      </c>
      <c r="F171" s="71">
        <f t="shared" si="5"/>
        <v>0</v>
      </c>
      <c r="G171" s="70">
        <f>係数!$G$16</f>
        <v>2.5399999999999999E-2</v>
      </c>
      <c r="H171" s="72">
        <f t="shared" si="6"/>
        <v>0</v>
      </c>
      <c r="I171" s="26"/>
      <c r="J171" s="26"/>
      <c r="K171" s="26"/>
    </row>
    <row r="172" spans="1:11">
      <c r="A172" s="417"/>
      <c r="B172" s="70" t="s">
        <v>395</v>
      </c>
      <c r="C172" s="68" t="s">
        <v>69</v>
      </c>
      <c r="D172" s="28"/>
      <c r="E172" s="70">
        <f>係数!$E$17</f>
        <v>50.8</v>
      </c>
      <c r="F172" s="71">
        <f t="shared" si="5"/>
        <v>0</v>
      </c>
      <c r="G172" s="70">
        <f>係数!$G$17</f>
        <v>1.61E-2</v>
      </c>
      <c r="H172" s="72">
        <f t="shared" si="6"/>
        <v>0</v>
      </c>
      <c r="I172" s="26"/>
      <c r="J172" s="26"/>
      <c r="K172" s="26"/>
    </row>
    <row r="173" spans="1:11">
      <c r="A173" s="417"/>
      <c r="B173" s="70" t="s">
        <v>396</v>
      </c>
      <c r="C173" s="68" t="s">
        <v>397</v>
      </c>
      <c r="D173" s="28"/>
      <c r="E173" s="70">
        <f>係数!$E$18</f>
        <v>44.9</v>
      </c>
      <c r="F173" s="71">
        <f t="shared" si="5"/>
        <v>0</v>
      </c>
      <c r="G173" s="70">
        <f>係数!$G$18</f>
        <v>1.4200000000000001E-2</v>
      </c>
      <c r="H173" s="72">
        <f t="shared" si="6"/>
        <v>0</v>
      </c>
      <c r="I173" s="26"/>
      <c r="J173" s="26"/>
      <c r="K173" s="26"/>
    </row>
    <row r="174" spans="1:11">
      <c r="A174" s="417"/>
      <c r="B174" s="70" t="s">
        <v>398</v>
      </c>
      <c r="C174" s="68" t="s">
        <v>69</v>
      </c>
      <c r="D174" s="28"/>
      <c r="E174" s="70">
        <f>係数!$E$19</f>
        <v>54.6</v>
      </c>
      <c r="F174" s="71">
        <f t="shared" si="5"/>
        <v>0</v>
      </c>
      <c r="G174" s="70">
        <f>係数!$G$19</f>
        <v>1.35E-2</v>
      </c>
      <c r="H174" s="72">
        <f t="shared" si="6"/>
        <v>0</v>
      </c>
      <c r="I174" s="26"/>
      <c r="J174" s="26"/>
      <c r="K174" s="26"/>
    </row>
    <row r="175" spans="1:11">
      <c r="A175" s="417"/>
      <c r="B175" s="70" t="s">
        <v>399</v>
      </c>
      <c r="C175" s="68" t="s">
        <v>397</v>
      </c>
      <c r="D175" s="28"/>
      <c r="E175" s="70">
        <f>係数!$E$20</f>
        <v>43.5</v>
      </c>
      <c r="F175" s="71">
        <f t="shared" si="5"/>
        <v>0</v>
      </c>
      <c r="G175" s="70">
        <f>係数!$G$20</f>
        <v>1.3899999999999999E-2</v>
      </c>
      <c r="H175" s="72">
        <f t="shared" si="6"/>
        <v>0</v>
      </c>
      <c r="I175" s="26"/>
      <c r="J175" s="26"/>
      <c r="K175" s="26"/>
    </row>
    <row r="176" spans="1:11">
      <c r="A176" s="417"/>
      <c r="B176" s="70" t="s">
        <v>400</v>
      </c>
      <c r="C176" s="68" t="s">
        <v>69</v>
      </c>
      <c r="D176" s="28"/>
      <c r="E176" s="73">
        <f>係数!$E$21</f>
        <v>29</v>
      </c>
      <c r="F176" s="71">
        <f t="shared" si="5"/>
        <v>0</v>
      </c>
      <c r="G176" s="70">
        <f>係数!$G$21</f>
        <v>2.4500000000000001E-2</v>
      </c>
      <c r="H176" s="72">
        <f t="shared" si="6"/>
        <v>0</v>
      </c>
      <c r="I176" s="26"/>
      <c r="J176" s="26"/>
      <c r="K176" s="26"/>
    </row>
    <row r="177" spans="1:11">
      <c r="A177" s="417"/>
      <c r="B177" s="70" t="s">
        <v>401</v>
      </c>
      <c r="C177" s="68" t="s">
        <v>69</v>
      </c>
      <c r="D177" s="28"/>
      <c r="E177" s="73">
        <f>係数!$E$22</f>
        <v>25.7</v>
      </c>
      <c r="F177" s="71">
        <f t="shared" si="5"/>
        <v>0</v>
      </c>
      <c r="G177" s="70">
        <f>係数!$G$22</f>
        <v>2.47E-2</v>
      </c>
      <c r="H177" s="72">
        <f t="shared" si="6"/>
        <v>0</v>
      </c>
      <c r="I177" s="26"/>
      <c r="J177" s="26"/>
      <c r="K177" s="26"/>
    </row>
    <row r="178" spans="1:11">
      <c r="A178" s="417"/>
      <c r="B178" s="70" t="s">
        <v>402</v>
      </c>
      <c r="C178" s="68" t="s">
        <v>69</v>
      </c>
      <c r="D178" s="28"/>
      <c r="E178" s="73">
        <f>係数!$E$23</f>
        <v>26.9</v>
      </c>
      <c r="F178" s="71">
        <f t="shared" si="5"/>
        <v>0</v>
      </c>
      <c r="G178" s="70">
        <f>係数!$G$23</f>
        <v>2.5499999999999998E-2</v>
      </c>
      <c r="H178" s="72">
        <f t="shared" ref="H178:H186" si="7">F178*G178*44/12</f>
        <v>0</v>
      </c>
      <c r="I178" s="26"/>
      <c r="J178" s="26"/>
      <c r="K178" s="26"/>
    </row>
    <row r="179" spans="1:11">
      <c r="A179" s="417"/>
      <c r="B179" s="70" t="s">
        <v>403</v>
      </c>
      <c r="C179" s="68" t="s">
        <v>69</v>
      </c>
      <c r="D179" s="28"/>
      <c r="E179" s="73">
        <f>係数!$E$24</f>
        <v>29.4</v>
      </c>
      <c r="F179" s="71">
        <f t="shared" si="5"/>
        <v>0</v>
      </c>
      <c r="G179" s="70">
        <f>係数!$G$24</f>
        <v>2.9399999999999999E-2</v>
      </c>
      <c r="H179" s="72">
        <f t="shared" si="7"/>
        <v>0</v>
      </c>
      <c r="I179" s="26"/>
      <c r="J179" s="26"/>
      <c r="K179" s="26"/>
    </row>
    <row r="180" spans="1:11">
      <c r="A180" s="417"/>
      <c r="B180" s="70" t="s">
        <v>404</v>
      </c>
      <c r="C180" s="68" t="s">
        <v>69</v>
      </c>
      <c r="D180" s="28"/>
      <c r="E180" s="73">
        <f>係数!$E$25</f>
        <v>37.299999999999997</v>
      </c>
      <c r="F180" s="71">
        <f t="shared" si="5"/>
        <v>0</v>
      </c>
      <c r="G180" s="70">
        <f>係数!$G$25</f>
        <v>2.0899999999999998E-2</v>
      </c>
      <c r="H180" s="72">
        <f t="shared" si="7"/>
        <v>0</v>
      </c>
      <c r="I180" s="26"/>
      <c r="J180" s="26"/>
      <c r="K180" s="26"/>
    </row>
    <row r="181" spans="1:11">
      <c r="A181" s="417"/>
      <c r="B181" s="69" t="s">
        <v>405</v>
      </c>
      <c r="C181" s="78" t="s">
        <v>397</v>
      </c>
      <c r="D181" s="28"/>
      <c r="E181" s="92">
        <f>係数!$E$26</f>
        <v>21.1</v>
      </c>
      <c r="F181" s="93">
        <f t="shared" si="5"/>
        <v>0</v>
      </c>
      <c r="G181" s="94">
        <f>係数!$G$26</f>
        <v>1.0999999999999999E-2</v>
      </c>
      <c r="H181" s="72">
        <f t="shared" si="7"/>
        <v>0</v>
      </c>
      <c r="I181" s="26"/>
      <c r="J181" s="26"/>
      <c r="K181" s="26"/>
    </row>
    <row r="182" spans="1:11">
      <c r="A182" s="417"/>
      <c r="B182" s="69" t="s">
        <v>406</v>
      </c>
      <c r="C182" s="78" t="s">
        <v>397</v>
      </c>
      <c r="D182" s="28"/>
      <c r="E182" s="95">
        <f>係数!$E$27</f>
        <v>3.41</v>
      </c>
      <c r="F182" s="93">
        <f t="shared" si="5"/>
        <v>0</v>
      </c>
      <c r="G182" s="94">
        <f>係数!$G$27</f>
        <v>2.63E-2</v>
      </c>
      <c r="H182" s="72">
        <f t="shared" si="7"/>
        <v>0</v>
      </c>
      <c r="I182" s="26"/>
      <c r="J182" s="26"/>
      <c r="K182" s="26"/>
    </row>
    <row r="183" spans="1:11">
      <c r="A183" s="417"/>
      <c r="B183" s="69" t="s">
        <v>407</v>
      </c>
      <c r="C183" s="78" t="s">
        <v>397</v>
      </c>
      <c r="D183" s="28"/>
      <c r="E183" s="95">
        <f>係数!$E$28</f>
        <v>8.41</v>
      </c>
      <c r="F183" s="93">
        <f t="shared" si="5"/>
        <v>0</v>
      </c>
      <c r="G183" s="94">
        <f>係数!$G$28</f>
        <v>3.8399999999999997E-2</v>
      </c>
      <c r="H183" s="72">
        <f t="shared" si="7"/>
        <v>0</v>
      </c>
      <c r="I183" s="26"/>
      <c r="J183" s="26"/>
      <c r="K183" s="26"/>
    </row>
    <row r="184" spans="1:11">
      <c r="A184" s="417"/>
      <c r="B184" s="96" t="s">
        <v>408</v>
      </c>
      <c r="C184" s="78" t="s">
        <v>397</v>
      </c>
      <c r="D184" s="28"/>
      <c r="E184" s="43">
        <v>46</v>
      </c>
      <c r="F184" s="97">
        <f t="shared" si="5"/>
        <v>0</v>
      </c>
      <c r="G184" s="94">
        <f>係数!$G$29</f>
        <v>1.3599999999999999E-2</v>
      </c>
      <c r="H184" s="72">
        <f t="shared" si="7"/>
        <v>0</v>
      </c>
      <c r="I184" s="26"/>
      <c r="J184" s="26"/>
      <c r="K184" s="26"/>
    </row>
    <row r="185" spans="1:11">
      <c r="A185" s="417"/>
      <c r="B185" s="31" t="s">
        <v>437</v>
      </c>
      <c r="C185" s="31"/>
      <c r="D185" s="28"/>
      <c r="E185" s="31"/>
      <c r="F185" s="97">
        <f t="shared" si="5"/>
        <v>0</v>
      </c>
      <c r="G185" s="31"/>
      <c r="H185" s="72">
        <f t="shared" si="7"/>
        <v>0</v>
      </c>
      <c r="I185" s="26"/>
      <c r="J185" s="26"/>
      <c r="K185" s="26"/>
    </row>
    <row r="186" spans="1:11">
      <c r="A186" s="417"/>
      <c r="B186" s="31" t="s">
        <v>437</v>
      </c>
      <c r="C186" s="31"/>
      <c r="D186" s="28"/>
      <c r="E186" s="31"/>
      <c r="F186" s="97">
        <f t="shared" si="5"/>
        <v>0</v>
      </c>
      <c r="G186" s="31"/>
      <c r="H186" s="72">
        <f t="shared" si="7"/>
        <v>0</v>
      </c>
      <c r="I186" s="26"/>
      <c r="J186" s="26"/>
      <c r="K186" s="26"/>
    </row>
    <row r="187" spans="1:11">
      <c r="A187" s="417"/>
      <c r="B187" s="69" t="s">
        <v>410</v>
      </c>
      <c r="C187" s="78" t="s">
        <v>409</v>
      </c>
      <c r="D187" s="28"/>
      <c r="E187" s="95">
        <f>係数!$E$32</f>
        <v>1.02</v>
      </c>
      <c r="F187" s="93">
        <f t="shared" si="5"/>
        <v>0</v>
      </c>
      <c r="G187" s="98">
        <f>係数!$G$32</f>
        <v>0.06</v>
      </c>
      <c r="H187" s="72">
        <f>D187*G187</f>
        <v>0</v>
      </c>
      <c r="I187" s="26"/>
      <c r="J187" s="26"/>
      <c r="K187" s="26"/>
    </row>
    <row r="188" spans="1:11">
      <c r="A188" s="417"/>
      <c r="B188" s="69" t="s">
        <v>411</v>
      </c>
      <c r="C188" s="78" t="s">
        <v>409</v>
      </c>
      <c r="D188" s="28"/>
      <c r="E188" s="95">
        <f>係数!$E$33</f>
        <v>1.36</v>
      </c>
      <c r="F188" s="93">
        <f t="shared" si="5"/>
        <v>0</v>
      </c>
      <c r="G188" s="98">
        <f>係数!$G$33</f>
        <v>5.7000000000000002E-2</v>
      </c>
      <c r="H188" s="72">
        <f>D188*G188</f>
        <v>0</v>
      </c>
    </row>
    <row r="189" spans="1:11">
      <c r="A189" s="417"/>
      <c r="B189" s="69" t="s">
        <v>412</v>
      </c>
      <c r="C189" s="78" t="s">
        <v>409</v>
      </c>
      <c r="D189" s="28"/>
      <c r="E189" s="95">
        <f>係数!$E$34</f>
        <v>1.36</v>
      </c>
      <c r="F189" s="93">
        <f t="shared" si="5"/>
        <v>0</v>
      </c>
      <c r="G189" s="98">
        <f>係数!$G$34</f>
        <v>5.7000000000000002E-2</v>
      </c>
      <c r="H189" s="72">
        <f>D189*G189</f>
        <v>0</v>
      </c>
    </row>
    <row r="190" spans="1:11">
      <c r="A190" s="417"/>
      <c r="B190" s="69" t="s">
        <v>413</v>
      </c>
      <c r="C190" s="78" t="s">
        <v>409</v>
      </c>
      <c r="D190" s="28"/>
      <c r="E190" s="95">
        <f>係数!$E$35</f>
        <v>1.36</v>
      </c>
      <c r="F190" s="93">
        <f t="shared" si="5"/>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IF(係数!$G$39="","",係数!$G$39)</f>
        <v/>
      </c>
      <c r="H192" s="72">
        <f>IF(G192="",0,D192*G192)</f>
        <v>0</v>
      </c>
    </row>
    <row r="193" spans="1:8">
      <c r="A193" s="421"/>
      <c r="B193" s="69" t="s">
        <v>518</v>
      </c>
      <c r="C193" s="68" t="s">
        <v>419</v>
      </c>
      <c r="D193" s="28"/>
      <c r="E193" s="74">
        <f>係数!$E$40</f>
        <v>9.2799999999999994</v>
      </c>
      <c r="F193" s="71">
        <f>D193*E193</f>
        <v>0</v>
      </c>
      <c r="G193" s="75" t="str">
        <f>IF(係数!$G$40="","",係数!$G$40)</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47" priority="10" stopIfTrue="1">
      <formula>$C$3=""</formula>
    </cfRule>
  </conditionalFormatting>
  <conditionalFormatting sqref="C4:H4">
    <cfRule type="expression" dxfId="46" priority="9" stopIfTrue="1">
      <formula>$C$4=""</formula>
    </cfRule>
  </conditionalFormatting>
  <conditionalFormatting sqref="C145">
    <cfRule type="expression" dxfId="45" priority="4" stopIfTrue="1">
      <formula>$C$145=""</formula>
    </cfRule>
  </conditionalFormatting>
  <conditionalFormatting sqref="C146:H146">
    <cfRule type="expression" dxfId="44" priority="3" stopIfTrue="1">
      <formula>$C$146=""</formula>
    </cfRule>
  </conditionalFormatting>
  <conditionalFormatting sqref="C74">
    <cfRule type="expression" dxfId="43" priority="2" stopIfTrue="1">
      <formula>$C$74=""</formula>
    </cfRule>
  </conditionalFormatting>
  <conditionalFormatting sqref="C75:H75">
    <cfRule type="expression" dxfId="42" priority="1" stopIfTrue="1">
      <formula>$C$75=""</formula>
    </cfRule>
  </conditionalFormatting>
  <dataValidations xWindow="574" yWindow="663"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194 G52"/>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214"/>
  <sheetViews>
    <sheetView view="pageBreakPreview" zoomScale="115" zoomScaleNormal="70" zoomScaleSheetLayoutView="115" workbookViewId="0">
      <selection activeCell="D10" sqref="D10"/>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476</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IF(係数!$G$39="","",係数!$G$39)</f>
        <v/>
      </c>
      <c r="H50" s="72">
        <f>IF(G50="",0,D50*G50)</f>
        <v>0</v>
      </c>
    </row>
    <row r="51" spans="1:8">
      <c r="A51" s="421"/>
      <c r="B51" s="69" t="s">
        <v>518</v>
      </c>
      <c r="C51" s="68" t="s">
        <v>419</v>
      </c>
      <c r="D51" s="28"/>
      <c r="E51" s="74">
        <f>係数!$E$40</f>
        <v>9.2799999999999994</v>
      </c>
      <c r="F51" s="71">
        <f t="shared" si="0"/>
        <v>0</v>
      </c>
      <c r="G51" s="75" t="str">
        <f>IF(係数!$G$40="","",係数!$G$40)</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477</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06"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ref="H107:H115" si="4">F107*G107*44/12</f>
        <v>0</v>
      </c>
      <c r="I107" s="26"/>
      <c r="J107" s="26"/>
      <c r="K107" s="26"/>
    </row>
    <row r="108" spans="1:11">
      <c r="A108" s="417"/>
      <c r="B108" s="70" t="s">
        <v>403</v>
      </c>
      <c r="C108" s="68" t="s">
        <v>69</v>
      </c>
      <c r="D108" s="28"/>
      <c r="E108" s="73">
        <f>係数!$E$24</f>
        <v>29.4</v>
      </c>
      <c r="F108" s="71">
        <f t="shared" si="2"/>
        <v>0</v>
      </c>
      <c r="G108" s="70">
        <f>係数!$G$24</f>
        <v>2.9399999999999999E-2</v>
      </c>
      <c r="H108" s="72">
        <f t="shared" si="4"/>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4"/>
        <v>0</v>
      </c>
      <c r="I109" s="26"/>
      <c r="J109" s="26"/>
      <c r="K109" s="26"/>
    </row>
    <row r="110" spans="1:11">
      <c r="A110" s="417"/>
      <c r="B110" s="69" t="s">
        <v>405</v>
      </c>
      <c r="C110" s="78" t="s">
        <v>397</v>
      </c>
      <c r="D110" s="28"/>
      <c r="E110" s="92">
        <f>係数!$E$26</f>
        <v>21.1</v>
      </c>
      <c r="F110" s="93">
        <f t="shared" si="2"/>
        <v>0</v>
      </c>
      <c r="G110" s="94">
        <f>係数!$G$26</f>
        <v>1.0999999999999999E-2</v>
      </c>
      <c r="H110" s="72">
        <f t="shared" si="4"/>
        <v>0</v>
      </c>
      <c r="I110" s="26"/>
      <c r="J110" s="26"/>
      <c r="K110" s="26"/>
    </row>
    <row r="111" spans="1:11">
      <c r="A111" s="417"/>
      <c r="B111" s="69" t="s">
        <v>406</v>
      </c>
      <c r="C111" s="78" t="s">
        <v>397</v>
      </c>
      <c r="D111" s="28"/>
      <c r="E111" s="95">
        <f>係数!$E$27</f>
        <v>3.41</v>
      </c>
      <c r="F111" s="93">
        <f t="shared" si="2"/>
        <v>0</v>
      </c>
      <c r="G111" s="94">
        <f>係数!$G$27</f>
        <v>2.63E-2</v>
      </c>
      <c r="H111" s="72">
        <f t="shared" si="4"/>
        <v>0</v>
      </c>
      <c r="I111" s="26"/>
      <c r="J111" s="26"/>
      <c r="K111" s="26"/>
    </row>
    <row r="112" spans="1:11">
      <c r="A112" s="417"/>
      <c r="B112" s="69" t="s">
        <v>407</v>
      </c>
      <c r="C112" s="78" t="s">
        <v>397</v>
      </c>
      <c r="D112" s="28"/>
      <c r="E112" s="95">
        <f>係数!$E$28</f>
        <v>8.41</v>
      </c>
      <c r="F112" s="93">
        <f t="shared" si="2"/>
        <v>0</v>
      </c>
      <c r="G112" s="94">
        <f>係数!$G$28</f>
        <v>3.8399999999999997E-2</v>
      </c>
      <c r="H112" s="72">
        <f t="shared" si="4"/>
        <v>0</v>
      </c>
      <c r="I112" s="26"/>
      <c r="J112" s="26"/>
      <c r="K112" s="26"/>
    </row>
    <row r="113" spans="1:11">
      <c r="A113" s="417"/>
      <c r="B113" s="96" t="s">
        <v>408</v>
      </c>
      <c r="C113" s="78" t="s">
        <v>397</v>
      </c>
      <c r="D113" s="28"/>
      <c r="E113" s="43">
        <v>46</v>
      </c>
      <c r="F113" s="97">
        <f t="shared" si="2"/>
        <v>0</v>
      </c>
      <c r="G113" s="94">
        <f>係数!$G$29</f>
        <v>1.3599999999999999E-2</v>
      </c>
      <c r="H113" s="72">
        <f t="shared" si="4"/>
        <v>0</v>
      </c>
      <c r="I113" s="26"/>
      <c r="J113" s="26"/>
      <c r="K113" s="26"/>
    </row>
    <row r="114" spans="1:11">
      <c r="A114" s="417"/>
      <c r="B114" s="31" t="s">
        <v>437</v>
      </c>
      <c r="C114" s="31"/>
      <c r="D114" s="28"/>
      <c r="E114" s="31"/>
      <c r="F114" s="97">
        <f t="shared" si="2"/>
        <v>0</v>
      </c>
      <c r="G114" s="31"/>
      <c r="H114" s="72">
        <f t="shared" si="4"/>
        <v>0</v>
      </c>
      <c r="I114" s="26"/>
      <c r="J114" s="26"/>
      <c r="K114" s="26"/>
    </row>
    <row r="115" spans="1:11">
      <c r="A115" s="417"/>
      <c r="B115" s="31" t="s">
        <v>437</v>
      </c>
      <c r="C115" s="31"/>
      <c r="D115" s="28"/>
      <c r="E115" s="31"/>
      <c r="F115" s="97">
        <f t="shared" si="2"/>
        <v>0</v>
      </c>
      <c r="G115" s="31"/>
      <c r="H115" s="72">
        <f t="shared" si="4"/>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IF(係数!$G$39="","",係数!$G$39)</f>
        <v/>
      </c>
      <c r="H121" s="72">
        <f>IF(G121="",0,D121*G121)</f>
        <v>0</v>
      </c>
    </row>
    <row r="122" spans="1:11">
      <c r="A122" s="421"/>
      <c r="B122" s="69" t="s">
        <v>518</v>
      </c>
      <c r="C122" s="68" t="s">
        <v>419</v>
      </c>
      <c r="D122" s="28"/>
      <c r="E122" s="74">
        <f>係数!$E$40</f>
        <v>9.2799999999999994</v>
      </c>
      <c r="F122" s="71">
        <f>D122*E122</f>
        <v>0</v>
      </c>
      <c r="G122" s="75" t="str">
        <f>IF(係数!$G$40="","",係数!$G$40)</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478</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5">D163*E163</f>
        <v>0</v>
      </c>
      <c r="G163" s="70">
        <f>係数!$G$8</f>
        <v>1.84E-2</v>
      </c>
      <c r="H163" s="72">
        <f>F163*G163*44/12</f>
        <v>0</v>
      </c>
      <c r="I163" s="26"/>
    </row>
    <row r="164" spans="1:11">
      <c r="A164" s="417"/>
      <c r="B164" s="69" t="s">
        <v>384</v>
      </c>
      <c r="C164" s="68" t="s">
        <v>381</v>
      </c>
      <c r="D164" s="28"/>
      <c r="E164" s="70">
        <f>係数!$E$9</f>
        <v>34.6</v>
      </c>
      <c r="F164" s="71">
        <f t="shared" si="5"/>
        <v>0</v>
      </c>
      <c r="G164" s="70">
        <f>係数!$G$9</f>
        <v>1.83E-2</v>
      </c>
      <c r="H164" s="72">
        <f>F164*G164*44/12</f>
        <v>0</v>
      </c>
      <c r="I164" s="26"/>
    </row>
    <row r="165" spans="1:11">
      <c r="A165" s="417"/>
      <c r="B165" s="70" t="s">
        <v>385</v>
      </c>
      <c r="C165" s="68" t="s">
        <v>381</v>
      </c>
      <c r="D165" s="28"/>
      <c r="E165" s="70">
        <f>係数!$E$10</f>
        <v>33.6</v>
      </c>
      <c r="F165" s="71">
        <f t="shared" si="5"/>
        <v>0</v>
      </c>
      <c r="G165" s="70">
        <f>係数!$G$10</f>
        <v>1.8200000000000001E-2</v>
      </c>
      <c r="H165" s="72">
        <f t="shared" ref="H165:H177" si="6">F165*G165*44/12</f>
        <v>0</v>
      </c>
      <c r="I165" s="26"/>
    </row>
    <row r="166" spans="1:11">
      <c r="A166" s="417"/>
      <c r="B166" s="70" t="s">
        <v>386</v>
      </c>
      <c r="C166" s="68" t="s">
        <v>381</v>
      </c>
      <c r="D166" s="28"/>
      <c r="E166" s="70">
        <f>係数!$E$11</f>
        <v>36.700000000000003</v>
      </c>
      <c r="F166" s="71">
        <f t="shared" si="5"/>
        <v>0</v>
      </c>
      <c r="G166" s="70">
        <f>係数!$G$11</f>
        <v>1.8499999999999999E-2</v>
      </c>
      <c r="H166" s="72">
        <f t="shared" si="6"/>
        <v>0</v>
      </c>
      <c r="I166" s="26"/>
      <c r="J166" s="26"/>
      <c r="K166" s="26"/>
    </row>
    <row r="167" spans="1:11">
      <c r="A167" s="417"/>
      <c r="B167" s="70" t="s">
        <v>388</v>
      </c>
      <c r="C167" s="68" t="s">
        <v>381</v>
      </c>
      <c r="D167" s="28"/>
      <c r="E167" s="70">
        <f>係数!$E$12</f>
        <v>37.700000000000003</v>
      </c>
      <c r="F167" s="71">
        <f t="shared" si="5"/>
        <v>0</v>
      </c>
      <c r="G167" s="70">
        <f>係数!$G$12</f>
        <v>1.8700000000000001E-2</v>
      </c>
      <c r="H167" s="72">
        <f t="shared" si="6"/>
        <v>0</v>
      </c>
      <c r="I167" s="26"/>
      <c r="J167" s="26"/>
      <c r="K167" s="26"/>
    </row>
    <row r="168" spans="1:11">
      <c r="A168" s="417"/>
      <c r="B168" s="70" t="s">
        <v>390</v>
      </c>
      <c r="C168" s="68" t="s">
        <v>381</v>
      </c>
      <c r="D168" s="28"/>
      <c r="E168" s="70">
        <f>係数!$E$13</f>
        <v>39.1</v>
      </c>
      <c r="F168" s="71">
        <f t="shared" si="5"/>
        <v>0</v>
      </c>
      <c r="G168" s="70">
        <f>係数!$G$13</f>
        <v>1.89E-2</v>
      </c>
      <c r="H168" s="72">
        <f t="shared" si="6"/>
        <v>0</v>
      </c>
      <c r="I168" s="26"/>
      <c r="J168" s="26"/>
      <c r="K168" s="26"/>
    </row>
    <row r="169" spans="1:11">
      <c r="A169" s="417"/>
      <c r="B169" s="70" t="s">
        <v>391</v>
      </c>
      <c r="C169" s="68" t="s">
        <v>381</v>
      </c>
      <c r="D169" s="28"/>
      <c r="E169" s="70">
        <f>係数!$E$14</f>
        <v>41.9</v>
      </c>
      <c r="F169" s="71">
        <f t="shared" si="5"/>
        <v>0</v>
      </c>
      <c r="G169" s="70">
        <f>係数!$G$14</f>
        <v>1.95E-2</v>
      </c>
      <c r="H169" s="72">
        <f t="shared" si="6"/>
        <v>0</v>
      </c>
      <c r="I169" s="26"/>
      <c r="J169" s="26"/>
      <c r="K169" s="26"/>
    </row>
    <row r="170" spans="1:11">
      <c r="A170" s="417"/>
      <c r="B170" s="70" t="s">
        <v>392</v>
      </c>
      <c r="C170" s="68" t="s">
        <v>69</v>
      </c>
      <c r="D170" s="28"/>
      <c r="E170" s="70">
        <f>係数!$E$15</f>
        <v>40.9</v>
      </c>
      <c r="F170" s="71">
        <f t="shared" si="5"/>
        <v>0</v>
      </c>
      <c r="G170" s="70">
        <f>係数!$G$15</f>
        <v>2.0799999999999999E-2</v>
      </c>
      <c r="H170" s="72">
        <f t="shared" si="6"/>
        <v>0</v>
      </c>
      <c r="I170" s="26"/>
      <c r="J170" s="26"/>
      <c r="K170" s="26"/>
    </row>
    <row r="171" spans="1:11">
      <c r="A171" s="417"/>
      <c r="B171" s="70" t="s">
        <v>394</v>
      </c>
      <c r="C171" s="68" t="s">
        <v>69</v>
      </c>
      <c r="D171" s="28"/>
      <c r="E171" s="70">
        <f>係数!$E$16</f>
        <v>29.9</v>
      </c>
      <c r="F171" s="71">
        <f t="shared" si="5"/>
        <v>0</v>
      </c>
      <c r="G171" s="70">
        <f>係数!$G$16</f>
        <v>2.5399999999999999E-2</v>
      </c>
      <c r="H171" s="72">
        <f t="shared" si="6"/>
        <v>0</v>
      </c>
      <c r="I171" s="26"/>
      <c r="J171" s="26"/>
      <c r="K171" s="26"/>
    </row>
    <row r="172" spans="1:11">
      <c r="A172" s="417"/>
      <c r="B172" s="70" t="s">
        <v>395</v>
      </c>
      <c r="C172" s="68" t="s">
        <v>69</v>
      </c>
      <c r="D172" s="28"/>
      <c r="E172" s="70">
        <f>係数!$E$17</f>
        <v>50.8</v>
      </c>
      <c r="F172" s="71">
        <f t="shared" si="5"/>
        <v>0</v>
      </c>
      <c r="G172" s="70">
        <f>係数!$G$17</f>
        <v>1.61E-2</v>
      </c>
      <c r="H172" s="72">
        <f t="shared" si="6"/>
        <v>0</v>
      </c>
      <c r="I172" s="26"/>
      <c r="J172" s="26"/>
      <c r="K172" s="26"/>
    </row>
    <row r="173" spans="1:11">
      <c r="A173" s="417"/>
      <c r="B173" s="70" t="s">
        <v>396</v>
      </c>
      <c r="C173" s="68" t="s">
        <v>397</v>
      </c>
      <c r="D173" s="28"/>
      <c r="E173" s="70">
        <f>係数!$E$18</f>
        <v>44.9</v>
      </c>
      <c r="F173" s="71">
        <f t="shared" si="5"/>
        <v>0</v>
      </c>
      <c r="G173" s="70">
        <f>係数!$G$18</f>
        <v>1.4200000000000001E-2</v>
      </c>
      <c r="H173" s="72">
        <f t="shared" si="6"/>
        <v>0</v>
      </c>
      <c r="I173" s="26"/>
      <c r="J173" s="26"/>
      <c r="K173" s="26"/>
    </row>
    <row r="174" spans="1:11">
      <c r="A174" s="417"/>
      <c r="B174" s="70" t="s">
        <v>398</v>
      </c>
      <c r="C174" s="68" t="s">
        <v>69</v>
      </c>
      <c r="D174" s="28"/>
      <c r="E174" s="70">
        <f>係数!$E$19</f>
        <v>54.6</v>
      </c>
      <c r="F174" s="71">
        <f t="shared" si="5"/>
        <v>0</v>
      </c>
      <c r="G174" s="70">
        <f>係数!$G$19</f>
        <v>1.35E-2</v>
      </c>
      <c r="H174" s="72">
        <f t="shared" si="6"/>
        <v>0</v>
      </c>
      <c r="I174" s="26"/>
      <c r="J174" s="26"/>
      <c r="K174" s="26"/>
    </row>
    <row r="175" spans="1:11">
      <c r="A175" s="417"/>
      <c r="B175" s="70" t="s">
        <v>399</v>
      </c>
      <c r="C175" s="68" t="s">
        <v>397</v>
      </c>
      <c r="D175" s="28"/>
      <c r="E175" s="70">
        <f>係数!$E$20</f>
        <v>43.5</v>
      </c>
      <c r="F175" s="71">
        <f t="shared" si="5"/>
        <v>0</v>
      </c>
      <c r="G175" s="70">
        <f>係数!$G$20</f>
        <v>1.3899999999999999E-2</v>
      </c>
      <c r="H175" s="72">
        <f t="shared" si="6"/>
        <v>0</v>
      </c>
      <c r="I175" s="26"/>
      <c r="J175" s="26"/>
      <c r="K175" s="26"/>
    </row>
    <row r="176" spans="1:11">
      <c r="A176" s="417"/>
      <c r="B176" s="70" t="s">
        <v>400</v>
      </c>
      <c r="C176" s="68" t="s">
        <v>69</v>
      </c>
      <c r="D176" s="28"/>
      <c r="E176" s="73">
        <f>係数!$E$21</f>
        <v>29</v>
      </c>
      <c r="F176" s="71">
        <f t="shared" si="5"/>
        <v>0</v>
      </c>
      <c r="G176" s="70">
        <f>係数!$G$21</f>
        <v>2.4500000000000001E-2</v>
      </c>
      <c r="H176" s="72">
        <f t="shared" si="6"/>
        <v>0</v>
      </c>
      <c r="I176" s="26"/>
      <c r="J176" s="26"/>
      <c r="K176" s="26"/>
    </row>
    <row r="177" spans="1:11">
      <c r="A177" s="417"/>
      <c r="B177" s="70" t="s">
        <v>401</v>
      </c>
      <c r="C177" s="68" t="s">
        <v>69</v>
      </c>
      <c r="D177" s="28"/>
      <c r="E177" s="73">
        <f>係数!$E$22</f>
        <v>25.7</v>
      </c>
      <c r="F177" s="71">
        <f t="shared" si="5"/>
        <v>0</v>
      </c>
      <c r="G177" s="70">
        <f>係数!$G$22</f>
        <v>2.47E-2</v>
      </c>
      <c r="H177" s="72">
        <f t="shared" si="6"/>
        <v>0</v>
      </c>
      <c r="I177" s="26"/>
      <c r="J177" s="26"/>
      <c r="K177" s="26"/>
    </row>
    <row r="178" spans="1:11">
      <c r="A178" s="417"/>
      <c r="B178" s="70" t="s">
        <v>402</v>
      </c>
      <c r="C178" s="68" t="s">
        <v>69</v>
      </c>
      <c r="D178" s="28"/>
      <c r="E178" s="73">
        <f>係数!$E$23</f>
        <v>26.9</v>
      </c>
      <c r="F178" s="71">
        <f t="shared" si="5"/>
        <v>0</v>
      </c>
      <c r="G178" s="70">
        <f>係数!$G$23</f>
        <v>2.5499999999999998E-2</v>
      </c>
      <c r="H178" s="72">
        <f t="shared" ref="H178:H186" si="7">F178*G178*44/12</f>
        <v>0</v>
      </c>
      <c r="I178" s="26"/>
      <c r="J178" s="26"/>
      <c r="K178" s="26"/>
    </row>
    <row r="179" spans="1:11">
      <c r="A179" s="417"/>
      <c r="B179" s="70" t="s">
        <v>403</v>
      </c>
      <c r="C179" s="68" t="s">
        <v>69</v>
      </c>
      <c r="D179" s="28"/>
      <c r="E179" s="73">
        <f>係数!$E$24</f>
        <v>29.4</v>
      </c>
      <c r="F179" s="71">
        <f t="shared" si="5"/>
        <v>0</v>
      </c>
      <c r="G179" s="70">
        <f>係数!$G$24</f>
        <v>2.9399999999999999E-2</v>
      </c>
      <c r="H179" s="72">
        <f t="shared" si="7"/>
        <v>0</v>
      </c>
      <c r="I179" s="26"/>
      <c r="J179" s="26"/>
      <c r="K179" s="26"/>
    </row>
    <row r="180" spans="1:11">
      <c r="A180" s="417"/>
      <c r="B180" s="70" t="s">
        <v>404</v>
      </c>
      <c r="C180" s="68" t="s">
        <v>69</v>
      </c>
      <c r="D180" s="28"/>
      <c r="E180" s="73">
        <f>係数!$E$25</f>
        <v>37.299999999999997</v>
      </c>
      <c r="F180" s="71">
        <f t="shared" si="5"/>
        <v>0</v>
      </c>
      <c r="G180" s="70">
        <f>係数!$G$25</f>
        <v>2.0899999999999998E-2</v>
      </c>
      <c r="H180" s="72">
        <f t="shared" si="7"/>
        <v>0</v>
      </c>
      <c r="I180" s="26"/>
      <c r="J180" s="26"/>
      <c r="K180" s="26"/>
    </row>
    <row r="181" spans="1:11">
      <c r="A181" s="417"/>
      <c r="B181" s="69" t="s">
        <v>405</v>
      </c>
      <c r="C181" s="78" t="s">
        <v>397</v>
      </c>
      <c r="D181" s="28"/>
      <c r="E181" s="92">
        <f>係数!$E$26</f>
        <v>21.1</v>
      </c>
      <c r="F181" s="93">
        <f t="shared" si="5"/>
        <v>0</v>
      </c>
      <c r="G181" s="94">
        <f>係数!$G$26</f>
        <v>1.0999999999999999E-2</v>
      </c>
      <c r="H181" s="72">
        <f t="shared" si="7"/>
        <v>0</v>
      </c>
      <c r="I181" s="26"/>
      <c r="J181" s="26"/>
      <c r="K181" s="26"/>
    </row>
    <row r="182" spans="1:11">
      <c r="A182" s="417"/>
      <c r="B182" s="69" t="s">
        <v>406</v>
      </c>
      <c r="C182" s="78" t="s">
        <v>397</v>
      </c>
      <c r="D182" s="28"/>
      <c r="E182" s="95">
        <f>係数!$E$27</f>
        <v>3.41</v>
      </c>
      <c r="F182" s="93">
        <f t="shared" si="5"/>
        <v>0</v>
      </c>
      <c r="G182" s="94">
        <f>係数!$G$27</f>
        <v>2.63E-2</v>
      </c>
      <c r="H182" s="72">
        <f t="shared" si="7"/>
        <v>0</v>
      </c>
      <c r="I182" s="26"/>
      <c r="J182" s="26"/>
      <c r="K182" s="26"/>
    </row>
    <row r="183" spans="1:11">
      <c r="A183" s="417"/>
      <c r="B183" s="69" t="s">
        <v>407</v>
      </c>
      <c r="C183" s="78" t="s">
        <v>397</v>
      </c>
      <c r="D183" s="28"/>
      <c r="E183" s="95">
        <f>係数!$E$28</f>
        <v>8.41</v>
      </c>
      <c r="F183" s="93">
        <f t="shared" si="5"/>
        <v>0</v>
      </c>
      <c r="G183" s="94">
        <f>係数!$G$28</f>
        <v>3.8399999999999997E-2</v>
      </c>
      <c r="H183" s="72">
        <f t="shared" si="7"/>
        <v>0</v>
      </c>
      <c r="I183" s="26"/>
      <c r="J183" s="26"/>
      <c r="K183" s="26"/>
    </row>
    <row r="184" spans="1:11">
      <c r="A184" s="417"/>
      <c r="B184" s="96" t="s">
        <v>408</v>
      </c>
      <c r="C184" s="78" t="s">
        <v>397</v>
      </c>
      <c r="D184" s="28"/>
      <c r="E184" s="43">
        <v>46</v>
      </c>
      <c r="F184" s="97">
        <f t="shared" si="5"/>
        <v>0</v>
      </c>
      <c r="G184" s="94">
        <f>係数!$G$29</f>
        <v>1.3599999999999999E-2</v>
      </c>
      <c r="H184" s="72">
        <f t="shared" si="7"/>
        <v>0</v>
      </c>
      <c r="I184" s="26"/>
      <c r="J184" s="26"/>
      <c r="K184" s="26"/>
    </row>
    <row r="185" spans="1:11">
      <c r="A185" s="417"/>
      <c r="B185" s="31" t="s">
        <v>437</v>
      </c>
      <c r="C185" s="31"/>
      <c r="D185" s="28"/>
      <c r="E185" s="31"/>
      <c r="F185" s="97">
        <f t="shared" si="5"/>
        <v>0</v>
      </c>
      <c r="G185" s="31"/>
      <c r="H185" s="72">
        <f t="shared" si="7"/>
        <v>0</v>
      </c>
      <c r="I185" s="26"/>
      <c r="J185" s="26"/>
      <c r="K185" s="26"/>
    </row>
    <row r="186" spans="1:11">
      <c r="A186" s="417"/>
      <c r="B186" s="31" t="s">
        <v>437</v>
      </c>
      <c r="C186" s="31"/>
      <c r="D186" s="28"/>
      <c r="E186" s="31"/>
      <c r="F186" s="97">
        <f t="shared" si="5"/>
        <v>0</v>
      </c>
      <c r="G186" s="31"/>
      <c r="H186" s="72">
        <f t="shared" si="7"/>
        <v>0</v>
      </c>
      <c r="I186" s="26"/>
      <c r="J186" s="26"/>
      <c r="K186" s="26"/>
    </row>
    <row r="187" spans="1:11">
      <c r="A187" s="417"/>
      <c r="B187" s="69" t="s">
        <v>410</v>
      </c>
      <c r="C187" s="78" t="s">
        <v>409</v>
      </c>
      <c r="D187" s="28"/>
      <c r="E187" s="95">
        <f>係数!$E$32</f>
        <v>1.02</v>
      </c>
      <c r="F187" s="93">
        <f t="shared" si="5"/>
        <v>0</v>
      </c>
      <c r="G187" s="98">
        <f>係数!$G$32</f>
        <v>0.06</v>
      </c>
      <c r="H187" s="72">
        <f>D187*G187</f>
        <v>0</v>
      </c>
      <c r="I187" s="26"/>
      <c r="J187" s="26"/>
      <c r="K187" s="26"/>
    </row>
    <row r="188" spans="1:11">
      <c r="A188" s="417"/>
      <c r="B188" s="69" t="s">
        <v>411</v>
      </c>
      <c r="C188" s="78" t="s">
        <v>409</v>
      </c>
      <c r="D188" s="28"/>
      <c r="E188" s="95">
        <f>係数!$E$33</f>
        <v>1.36</v>
      </c>
      <c r="F188" s="93">
        <f t="shared" si="5"/>
        <v>0</v>
      </c>
      <c r="G188" s="98">
        <f>係数!$G$33</f>
        <v>5.7000000000000002E-2</v>
      </c>
      <c r="H188" s="72">
        <f>D188*G188</f>
        <v>0</v>
      </c>
    </row>
    <row r="189" spans="1:11">
      <c r="A189" s="417"/>
      <c r="B189" s="69" t="s">
        <v>412</v>
      </c>
      <c r="C189" s="78" t="s">
        <v>409</v>
      </c>
      <c r="D189" s="28"/>
      <c r="E189" s="95">
        <f>係数!$E$34</f>
        <v>1.36</v>
      </c>
      <c r="F189" s="93">
        <f t="shared" si="5"/>
        <v>0</v>
      </c>
      <c r="G189" s="98">
        <f>係数!$G$34</f>
        <v>5.7000000000000002E-2</v>
      </c>
      <c r="H189" s="72">
        <f>D189*G189</f>
        <v>0</v>
      </c>
    </row>
    <row r="190" spans="1:11">
      <c r="A190" s="417"/>
      <c r="B190" s="69" t="s">
        <v>413</v>
      </c>
      <c r="C190" s="78" t="s">
        <v>409</v>
      </c>
      <c r="D190" s="28"/>
      <c r="E190" s="95">
        <f>係数!$E$35</f>
        <v>1.36</v>
      </c>
      <c r="F190" s="93">
        <f t="shared" si="5"/>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IF(係数!$G$39="","",係数!$G$39)</f>
        <v/>
      </c>
      <c r="H192" s="72">
        <f>IF(G192="",0,D192*G192)</f>
        <v>0</v>
      </c>
    </row>
    <row r="193" spans="1:8">
      <c r="A193" s="421"/>
      <c r="B193" s="69" t="s">
        <v>518</v>
      </c>
      <c r="C193" s="68" t="s">
        <v>419</v>
      </c>
      <c r="D193" s="28"/>
      <c r="E193" s="74">
        <f>係数!$E$40</f>
        <v>9.2799999999999994</v>
      </c>
      <c r="F193" s="71">
        <f>D193*E193</f>
        <v>0</v>
      </c>
      <c r="G193" s="75" t="str">
        <f>IF(係数!$G$40="","",係数!$G$40)</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137:H138"/>
    <mergeCell ref="B66:H67"/>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G160:G161"/>
    <mergeCell ref="B210:H211"/>
    <mergeCell ref="A196:C199"/>
    <mergeCell ref="D196:E196"/>
    <mergeCell ref="G196:G199"/>
    <mergeCell ref="H196:H199"/>
    <mergeCell ref="B208:H209"/>
  </mergeCells>
  <phoneticPr fontId="2"/>
  <conditionalFormatting sqref="C3">
    <cfRule type="expression" dxfId="41" priority="10" stopIfTrue="1">
      <formula>$C$3=""</formula>
    </cfRule>
  </conditionalFormatting>
  <conditionalFormatting sqref="C4:H4">
    <cfRule type="expression" dxfId="40" priority="9" stopIfTrue="1">
      <formula>$C$4=""</formula>
    </cfRule>
  </conditionalFormatting>
  <conditionalFormatting sqref="C145">
    <cfRule type="expression" dxfId="39" priority="4" stopIfTrue="1">
      <formula>$C$145=""</formula>
    </cfRule>
  </conditionalFormatting>
  <conditionalFormatting sqref="C146:H146">
    <cfRule type="expression" dxfId="38" priority="3" stopIfTrue="1">
      <formula>$C$146=""</formula>
    </cfRule>
  </conditionalFormatting>
  <conditionalFormatting sqref="C74">
    <cfRule type="expression" dxfId="37" priority="2" stopIfTrue="1">
      <formula>$C$74=""</formula>
    </cfRule>
  </conditionalFormatting>
  <conditionalFormatting sqref="C75:H75">
    <cfRule type="expression" dxfId="36" priority="1" stopIfTrue="1">
      <formula>$C$75=""</formula>
    </cfRule>
  </conditionalFormatting>
  <dataValidations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194 G52"/>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214"/>
  <sheetViews>
    <sheetView view="pageBreakPreview" zoomScale="115" zoomScaleNormal="70" zoomScaleSheetLayoutView="115" workbookViewId="0">
      <selection activeCell="J118" sqref="J118"/>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479</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IF(係数!$G$39="","",係数!$G$39)</f>
        <v/>
      </c>
      <c r="H50" s="72">
        <f>IF(G50="",0,D50*G50)</f>
        <v>0</v>
      </c>
    </row>
    <row r="51" spans="1:8">
      <c r="A51" s="421"/>
      <c r="B51" s="69" t="s">
        <v>518</v>
      </c>
      <c r="C51" s="68" t="s">
        <v>419</v>
      </c>
      <c r="D51" s="28"/>
      <c r="E51" s="74">
        <f>係数!$E$40</f>
        <v>9.2799999999999994</v>
      </c>
      <c r="F51" s="71">
        <f t="shared" si="0"/>
        <v>0</v>
      </c>
      <c r="G51" s="75" t="str">
        <f>IF(係数!$G$40="","",係数!$G$40)</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480</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06"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ref="H107:H115" si="4">F107*G107*44/12</f>
        <v>0</v>
      </c>
      <c r="I107" s="26"/>
      <c r="J107" s="26"/>
      <c r="K107" s="26"/>
    </row>
    <row r="108" spans="1:11">
      <c r="A108" s="417"/>
      <c r="B108" s="70" t="s">
        <v>403</v>
      </c>
      <c r="C108" s="68" t="s">
        <v>69</v>
      </c>
      <c r="D108" s="28"/>
      <c r="E108" s="73">
        <f>係数!$E$24</f>
        <v>29.4</v>
      </c>
      <c r="F108" s="71">
        <f t="shared" si="2"/>
        <v>0</v>
      </c>
      <c r="G108" s="70">
        <f>係数!$G$24</f>
        <v>2.9399999999999999E-2</v>
      </c>
      <c r="H108" s="72">
        <f t="shared" si="4"/>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4"/>
        <v>0</v>
      </c>
      <c r="I109" s="26"/>
      <c r="J109" s="26"/>
      <c r="K109" s="26"/>
    </row>
    <row r="110" spans="1:11">
      <c r="A110" s="417"/>
      <c r="B110" s="69" t="s">
        <v>405</v>
      </c>
      <c r="C110" s="78" t="s">
        <v>397</v>
      </c>
      <c r="D110" s="28"/>
      <c r="E110" s="92">
        <f>係数!$E$26</f>
        <v>21.1</v>
      </c>
      <c r="F110" s="93">
        <f t="shared" si="2"/>
        <v>0</v>
      </c>
      <c r="G110" s="94">
        <f>係数!$G$26</f>
        <v>1.0999999999999999E-2</v>
      </c>
      <c r="H110" s="72">
        <f t="shared" si="4"/>
        <v>0</v>
      </c>
      <c r="I110" s="26"/>
      <c r="J110" s="26"/>
      <c r="K110" s="26"/>
    </row>
    <row r="111" spans="1:11">
      <c r="A111" s="417"/>
      <c r="B111" s="69" t="s">
        <v>406</v>
      </c>
      <c r="C111" s="78" t="s">
        <v>397</v>
      </c>
      <c r="D111" s="28"/>
      <c r="E111" s="95">
        <f>係数!$E$27</f>
        <v>3.41</v>
      </c>
      <c r="F111" s="93">
        <f t="shared" si="2"/>
        <v>0</v>
      </c>
      <c r="G111" s="94">
        <f>係数!$G$27</f>
        <v>2.63E-2</v>
      </c>
      <c r="H111" s="72">
        <f t="shared" si="4"/>
        <v>0</v>
      </c>
      <c r="I111" s="26"/>
      <c r="J111" s="26"/>
      <c r="K111" s="26"/>
    </row>
    <row r="112" spans="1:11">
      <c r="A112" s="417"/>
      <c r="B112" s="69" t="s">
        <v>407</v>
      </c>
      <c r="C112" s="78" t="s">
        <v>397</v>
      </c>
      <c r="D112" s="28"/>
      <c r="E112" s="95">
        <f>係数!$E$28</f>
        <v>8.41</v>
      </c>
      <c r="F112" s="93">
        <f t="shared" si="2"/>
        <v>0</v>
      </c>
      <c r="G112" s="94">
        <f>係数!$G$28</f>
        <v>3.8399999999999997E-2</v>
      </c>
      <c r="H112" s="72">
        <f t="shared" si="4"/>
        <v>0</v>
      </c>
      <c r="I112" s="26"/>
      <c r="J112" s="26"/>
      <c r="K112" s="26"/>
    </row>
    <row r="113" spans="1:11">
      <c r="A113" s="417"/>
      <c r="B113" s="96" t="s">
        <v>408</v>
      </c>
      <c r="C113" s="78" t="s">
        <v>397</v>
      </c>
      <c r="D113" s="28"/>
      <c r="E113" s="43">
        <v>46</v>
      </c>
      <c r="F113" s="97">
        <f t="shared" si="2"/>
        <v>0</v>
      </c>
      <c r="G113" s="94">
        <f>係数!$G$29</f>
        <v>1.3599999999999999E-2</v>
      </c>
      <c r="H113" s="72">
        <f t="shared" si="4"/>
        <v>0</v>
      </c>
      <c r="I113" s="26"/>
      <c r="J113" s="26"/>
      <c r="K113" s="26"/>
    </row>
    <row r="114" spans="1:11">
      <c r="A114" s="417"/>
      <c r="B114" s="31" t="s">
        <v>437</v>
      </c>
      <c r="C114" s="31"/>
      <c r="D114" s="28"/>
      <c r="E114" s="31"/>
      <c r="F114" s="97">
        <f t="shared" si="2"/>
        <v>0</v>
      </c>
      <c r="G114" s="31"/>
      <c r="H114" s="72">
        <f t="shared" si="4"/>
        <v>0</v>
      </c>
      <c r="I114" s="26"/>
      <c r="J114" s="26"/>
      <c r="K114" s="26"/>
    </row>
    <row r="115" spans="1:11">
      <c r="A115" s="417"/>
      <c r="B115" s="31" t="s">
        <v>437</v>
      </c>
      <c r="C115" s="31"/>
      <c r="D115" s="28"/>
      <c r="E115" s="31"/>
      <c r="F115" s="97">
        <f t="shared" si="2"/>
        <v>0</v>
      </c>
      <c r="G115" s="31"/>
      <c r="H115" s="72">
        <f t="shared" si="4"/>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IF(係数!$G$39="","",係数!$G$39)</f>
        <v/>
      </c>
      <c r="H121" s="72">
        <f>IF(G121="",0,D121*G121)</f>
        <v>0</v>
      </c>
    </row>
    <row r="122" spans="1:11">
      <c r="A122" s="421"/>
      <c r="B122" s="69" t="s">
        <v>518</v>
      </c>
      <c r="C122" s="68" t="s">
        <v>419</v>
      </c>
      <c r="D122" s="28"/>
      <c r="E122" s="74">
        <f>係数!$E$40</f>
        <v>9.2799999999999994</v>
      </c>
      <c r="F122" s="71">
        <f>D122*E122</f>
        <v>0</v>
      </c>
      <c r="G122" s="75" t="str">
        <f>IF(係数!$G$40="","",係数!$G$40)</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481</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5">D163*E163</f>
        <v>0</v>
      </c>
      <c r="G163" s="70">
        <f>係数!$G$8</f>
        <v>1.84E-2</v>
      </c>
      <c r="H163" s="72">
        <f>F163*G163*44/12</f>
        <v>0</v>
      </c>
      <c r="I163" s="26"/>
    </row>
    <row r="164" spans="1:11">
      <c r="A164" s="417"/>
      <c r="B164" s="69" t="s">
        <v>384</v>
      </c>
      <c r="C164" s="68" t="s">
        <v>381</v>
      </c>
      <c r="D164" s="28"/>
      <c r="E164" s="70">
        <f>係数!$E$9</f>
        <v>34.6</v>
      </c>
      <c r="F164" s="71">
        <f t="shared" si="5"/>
        <v>0</v>
      </c>
      <c r="G164" s="70">
        <f>係数!$G$9</f>
        <v>1.83E-2</v>
      </c>
      <c r="H164" s="72">
        <f>F164*G164*44/12</f>
        <v>0</v>
      </c>
      <c r="I164" s="26"/>
    </row>
    <row r="165" spans="1:11">
      <c r="A165" s="417"/>
      <c r="B165" s="70" t="s">
        <v>385</v>
      </c>
      <c r="C165" s="68" t="s">
        <v>381</v>
      </c>
      <c r="D165" s="28"/>
      <c r="E165" s="70">
        <f>係数!$E$10</f>
        <v>33.6</v>
      </c>
      <c r="F165" s="71">
        <f t="shared" si="5"/>
        <v>0</v>
      </c>
      <c r="G165" s="70">
        <f>係数!$G$10</f>
        <v>1.8200000000000001E-2</v>
      </c>
      <c r="H165" s="72">
        <f t="shared" ref="H165:H177" si="6">F165*G165*44/12</f>
        <v>0</v>
      </c>
      <c r="I165" s="26"/>
    </row>
    <row r="166" spans="1:11">
      <c r="A166" s="417"/>
      <c r="B166" s="70" t="s">
        <v>386</v>
      </c>
      <c r="C166" s="68" t="s">
        <v>381</v>
      </c>
      <c r="D166" s="28"/>
      <c r="E166" s="70">
        <f>係数!$E$11</f>
        <v>36.700000000000003</v>
      </c>
      <c r="F166" s="71">
        <f t="shared" si="5"/>
        <v>0</v>
      </c>
      <c r="G166" s="70">
        <f>係数!$G$11</f>
        <v>1.8499999999999999E-2</v>
      </c>
      <c r="H166" s="72">
        <f t="shared" si="6"/>
        <v>0</v>
      </c>
      <c r="I166" s="26"/>
      <c r="J166" s="26"/>
      <c r="K166" s="26"/>
    </row>
    <row r="167" spans="1:11">
      <c r="A167" s="417"/>
      <c r="B167" s="70" t="s">
        <v>388</v>
      </c>
      <c r="C167" s="68" t="s">
        <v>381</v>
      </c>
      <c r="D167" s="28"/>
      <c r="E167" s="70">
        <f>係数!$E$12</f>
        <v>37.700000000000003</v>
      </c>
      <c r="F167" s="71">
        <f t="shared" si="5"/>
        <v>0</v>
      </c>
      <c r="G167" s="70">
        <f>係数!$G$12</f>
        <v>1.8700000000000001E-2</v>
      </c>
      <c r="H167" s="72">
        <f t="shared" si="6"/>
        <v>0</v>
      </c>
      <c r="I167" s="26"/>
      <c r="J167" s="26"/>
      <c r="K167" s="26"/>
    </row>
    <row r="168" spans="1:11">
      <c r="A168" s="417"/>
      <c r="B168" s="70" t="s">
        <v>390</v>
      </c>
      <c r="C168" s="68" t="s">
        <v>381</v>
      </c>
      <c r="D168" s="28"/>
      <c r="E168" s="70">
        <f>係数!$E$13</f>
        <v>39.1</v>
      </c>
      <c r="F168" s="71">
        <f t="shared" si="5"/>
        <v>0</v>
      </c>
      <c r="G168" s="70">
        <f>係数!$G$13</f>
        <v>1.89E-2</v>
      </c>
      <c r="H168" s="72">
        <f t="shared" si="6"/>
        <v>0</v>
      </c>
      <c r="I168" s="26"/>
      <c r="J168" s="26"/>
      <c r="K168" s="26"/>
    </row>
    <row r="169" spans="1:11">
      <c r="A169" s="417"/>
      <c r="B169" s="70" t="s">
        <v>391</v>
      </c>
      <c r="C169" s="68" t="s">
        <v>381</v>
      </c>
      <c r="D169" s="28"/>
      <c r="E169" s="70">
        <f>係数!$E$14</f>
        <v>41.9</v>
      </c>
      <c r="F169" s="71">
        <f t="shared" si="5"/>
        <v>0</v>
      </c>
      <c r="G169" s="70">
        <f>係数!$G$14</f>
        <v>1.95E-2</v>
      </c>
      <c r="H169" s="72">
        <f t="shared" si="6"/>
        <v>0</v>
      </c>
      <c r="I169" s="26"/>
      <c r="J169" s="26"/>
      <c r="K169" s="26"/>
    </row>
    <row r="170" spans="1:11">
      <c r="A170" s="417"/>
      <c r="B170" s="70" t="s">
        <v>392</v>
      </c>
      <c r="C170" s="68" t="s">
        <v>69</v>
      </c>
      <c r="D170" s="28"/>
      <c r="E170" s="70">
        <f>係数!$E$15</f>
        <v>40.9</v>
      </c>
      <c r="F170" s="71">
        <f t="shared" si="5"/>
        <v>0</v>
      </c>
      <c r="G170" s="70">
        <f>係数!$G$15</f>
        <v>2.0799999999999999E-2</v>
      </c>
      <c r="H170" s="72">
        <f t="shared" si="6"/>
        <v>0</v>
      </c>
      <c r="I170" s="26"/>
      <c r="J170" s="26"/>
      <c r="K170" s="26"/>
    </row>
    <row r="171" spans="1:11">
      <c r="A171" s="417"/>
      <c r="B171" s="70" t="s">
        <v>394</v>
      </c>
      <c r="C171" s="68" t="s">
        <v>69</v>
      </c>
      <c r="D171" s="28"/>
      <c r="E171" s="70">
        <f>係数!$E$16</f>
        <v>29.9</v>
      </c>
      <c r="F171" s="71">
        <f t="shared" si="5"/>
        <v>0</v>
      </c>
      <c r="G171" s="70">
        <f>係数!$G$16</f>
        <v>2.5399999999999999E-2</v>
      </c>
      <c r="H171" s="72">
        <f t="shared" si="6"/>
        <v>0</v>
      </c>
      <c r="I171" s="26"/>
      <c r="J171" s="26"/>
      <c r="K171" s="26"/>
    </row>
    <row r="172" spans="1:11">
      <c r="A172" s="417"/>
      <c r="B172" s="70" t="s">
        <v>395</v>
      </c>
      <c r="C172" s="68" t="s">
        <v>69</v>
      </c>
      <c r="D172" s="28"/>
      <c r="E172" s="70">
        <f>係数!$E$17</f>
        <v>50.8</v>
      </c>
      <c r="F172" s="71">
        <f t="shared" si="5"/>
        <v>0</v>
      </c>
      <c r="G172" s="70">
        <f>係数!$G$17</f>
        <v>1.61E-2</v>
      </c>
      <c r="H172" s="72">
        <f t="shared" si="6"/>
        <v>0</v>
      </c>
      <c r="I172" s="26"/>
      <c r="J172" s="26"/>
      <c r="K172" s="26"/>
    </row>
    <row r="173" spans="1:11">
      <c r="A173" s="417"/>
      <c r="B173" s="70" t="s">
        <v>396</v>
      </c>
      <c r="C173" s="68" t="s">
        <v>397</v>
      </c>
      <c r="D173" s="28"/>
      <c r="E173" s="70">
        <f>係数!$E$18</f>
        <v>44.9</v>
      </c>
      <c r="F173" s="71">
        <f t="shared" si="5"/>
        <v>0</v>
      </c>
      <c r="G173" s="70">
        <f>係数!$G$18</f>
        <v>1.4200000000000001E-2</v>
      </c>
      <c r="H173" s="72">
        <f t="shared" si="6"/>
        <v>0</v>
      </c>
      <c r="I173" s="26"/>
      <c r="J173" s="26"/>
      <c r="K173" s="26"/>
    </row>
    <row r="174" spans="1:11">
      <c r="A174" s="417"/>
      <c r="B174" s="70" t="s">
        <v>398</v>
      </c>
      <c r="C174" s="68" t="s">
        <v>69</v>
      </c>
      <c r="D174" s="28"/>
      <c r="E174" s="70">
        <f>係数!$E$19</f>
        <v>54.6</v>
      </c>
      <c r="F174" s="71">
        <f t="shared" si="5"/>
        <v>0</v>
      </c>
      <c r="G174" s="70">
        <f>係数!$G$19</f>
        <v>1.35E-2</v>
      </c>
      <c r="H174" s="72">
        <f t="shared" si="6"/>
        <v>0</v>
      </c>
      <c r="I174" s="26"/>
      <c r="J174" s="26"/>
      <c r="K174" s="26"/>
    </row>
    <row r="175" spans="1:11">
      <c r="A175" s="417"/>
      <c r="B175" s="70" t="s">
        <v>399</v>
      </c>
      <c r="C175" s="68" t="s">
        <v>397</v>
      </c>
      <c r="D175" s="28"/>
      <c r="E175" s="70">
        <f>係数!$E$20</f>
        <v>43.5</v>
      </c>
      <c r="F175" s="71">
        <f t="shared" si="5"/>
        <v>0</v>
      </c>
      <c r="G175" s="70">
        <f>係数!$G$20</f>
        <v>1.3899999999999999E-2</v>
      </c>
      <c r="H175" s="72">
        <f t="shared" si="6"/>
        <v>0</v>
      </c>
      <c r="I175" s="26"/>
      <c r="J175" s="26"/>
      <c r="K175" s="26"/>
    </row>
    <row r="176" spans="1:11">
      <c r="A176" s="417"/>
      <c r="B176" s="70" t="s">
        <v>400</v>
      </c>
      <c r="C176" s="68" t="s">
        <v>69</v>
      </c>
      <c r="D176" s="28"/>
      <c r="E176" s="73">
        <f>係数!$E$21</f>
        <v>29</v>
      </c>
      <c r="F176" s="71">
        <f t="shared" si="5"/>
        <v>0</v>
      </c>
      <c r="G176" s="70">
        <f>係数!$G$21</f>
        <v>2.4500000000000001E-2</v>
      </c>
      <c r="H176" s="72">
        <f t="shared" si="6"/>
        <v>0</v>
      </c>
      <c r="I176" s="26"/>
      <c r="J176" s="26"/>
      <c r="K176" s="26"/>
    </row>
    <row r="177" spans="1:11">
      <c r="A177" s="417"/>
      <c r="B177" s="70" t="s">
        <v>401</v>
      </c>
      <c r="C177" s="68" t="s">
        <v>69</v>
      </c>
      <c r="D177" s="28"/>
      <c r="E177" s="73">
        <f>係数!$E$22</f>
        <v>25.7</v>
      </c>
      <c r="F177" s="71">
        <f t="shared" si="5"/>
        <v>0</v>
      </c>
      <c r="G177" s="70">
        <f>係数!$G$22</f>
        <v>2.47E-2</v>
      </c>
      <c r="H177" s="72">
        <f t="shared" si="6"/>
        <v>0</v>
      </c>
      <c r="I177" s="26"/>
      <c r="J177" s="26"/>
      <c r="K177" s="26"/>
    </row>
    <row r="178" spans="1:11">
      <c r="A178" s="417"/>
      <c r="B178" s="70" t="s">
        <v>402</v>
      </c>
      <c r="C178" s="68" t="s">
        <v>69</v>
      </c>
      <c r="D178" s="28"/>
      <c r="E178" s="73">
        <f>係数!$E$23</f>
        <v>26.9</v>
      </c>
      <c r="F178" s="71">
        <f t="shared" si="5"/>
        <v>0</v>
      </c>
      <c r="G178" s="70">
        <f>係数!$G$23</f>
        <v>2.5499999999999998E-2</v>
      </c>
      <c r="H178" s="72">
        <f t="shared" ref="H178:H186" si="7">F178*G178*44/12</f>
        <v>0</v>
      </c>
      <c r="I178" s="26"/>
      <c r="J178" s="26"/>
      <c r="K178" s="26"/>
    </row>
    <row r="179" spans="1:11">
      <c r="A179" s="417"/>
      <c r="B179" s="70" t="s">
        <v>403</v>
      </c>
      <c r="C179" s="68" t="s">
        <v>69</v>
      </c>
      <c r="D179" s="28"/>
      <c r="E179" s="73">
        <f>係数!$E$24</f>
        <v>29.4</v>
      </c>
      <c r="F179" s="71">
        <f t="shared" si="5"/>
        <v>0</v>
      </c>
      <c r="G179" s="70">
        <f>係数!$G$24</f>
        <v>2.9399999999999999E-2</v>
      </c>
      <c r="H179" s="72">
        <f t="shared" si="7"/>
        <v>0</v>
      </c>
      <c r="I179" s="26"/>
      <c r="J179" s="26"/>
      <c r="K179" s="26"/>
    </row>
    <row r="180" spans="1:11">
      <c r="A180" s="417"/>
      <c r="B180" s="70" t="s">
        <v>404</v>
      </c>
      <c r="C180" s="68" t="s">
        <v>69</v>
      </c>
      <c r="D180" s="28"/>
      <c r="E180" s="73">
        <f>係数!$E$25</f>
        <v>37.299999999999997</v>
      </c>
      <c r="F180" s="71">
        <f t="shared" si="5"/>
        <v>0</v>
      </c>
      <c r="G180" s="70">
        <f>係数!$G$25</f>
        <v>2.0899999999999998E-2</v>
      </c>
      <c r="H180" s="72">
        <f t="shared" si="7"/>
        <v>0</v>
      </c>
      <c r="I180" s="26"/>
      <c r="J180" s="26"/>
      <c r="K180" s="26"/>
    </row>
    <row r="181" spans="1:11">
      <c r="A181" s="417"/>
      <c r="B181" s="69" t="s">
        <v>405</v>
      </c>
      <c r="C181" s="78" t="s">
        <v>397</v>
      </c>
      <c r="D181" s="28"/>
      <c r="E181" s="92">
        <f>係数!$E$26</f>
        <v>21.1</v>
      </c>
      <c r="F181" s="93">
        <f t="shared" si="5"/>
        <v>0</v>
      </c>
      <c r="G181" s="94">
        <f>係数!$G$26</f>
        <v>1.0999999999999999E-2</v>
      </c>
      <c r="H181" s="72">
        <f t="shared" si="7"/>
        <v>0</v>
      </c>
      <c r="I181" s="26"/>
      <c r="J181" s="26"/>
      <c r="K181" s="26"/>
    </row>
    <row r="182" spans="1:11">
      <c r="A182" s="417"/>
      <c r="B182" s="69" t="s">
        <v>406</v>
      </c>
      <c r="C182" s="78" t="s">
        <v>397</v>
      </c>
      <c r="D182" s="28"/>
      <c r="E182" s="95">
        <f>係数!$E$27</f>
        <v>3.41</v>
      </c>
      <c r="F182" s="93">
        <f t="shared" si="5"/>
        <v>0</v>
      </c>
      <c r="G182" s="94">
        <f>係数!$G$27</f>
        <v>2.63E-2</v>
      </c>
      <c r="H182" s="72">
        <f t="shared" si="7"/>
        <v>0</v>
      </c>
      <c r="I182" s="26"/>
      <c r="J182" s="26"/>
      <c r="K182" s="26"/>
    </row>
    <row r="183" spans="1:11">
      <c r="A183" s="417"/>
      <c r="B183" s="69" t="s">
        <v>407</v>
      </c>
      <c r="C183" s="78" t="s">
        <v>397</v>
      </c>
      <c r="D183" s="28"/>
      <c r="E183" s="95">
        <f>係数!$E$28</f>
        <v>8.41</v>
      </c>
      <c r="F183" s="93">
        <f t="shared" si="5"/>
        <v>0</v>
      </c>
      <c r="G183" s="94">
        <f>係数!$G$28</f>
        <v>3.8399999999999997E-2</v>
      </c>
      <c r="H183" s="72">
        <f t="shared" si="7"/>
        <v>0</v>
      </c>
      <c r="I183" s="26"/>
      <c r="J183" s="26"/>
      <c r="K183" s="26"/>
    </row>
    <row r="184" spans="1:11">
      <c r="A184" s="417"/>
      <c r="B184" s="96" t="s">
        <v>408</v>
      </c>
      <c r="C184" s="78" t="s">
        <v>397</v>
      </c>
      <c r="D184" s="28"/>
      <c r="E184" s="43">
        <v>46</v>
      </c>
      <c r="F184" s="97">
        <f t="shared" si="5"/>
        <v>0</v>
      </c>
      <c r="G184" s="94">
        <f>係数!$G$29</f>
        <v>1.3599999999999999E-2</v>
      </c>
      <c r="H184" s="72">
        <f t="shared" si="7"/>
        <v>0</v>
      </c>
      <c r="I184" s="26"/>
      <c r="J184" s="26"/>
      <c r="K184" s="26"/>
    </row>
    <row r="185" spans="1:11">
      <c r="A185" s="417"/>
      <c r="B185" s="31" t="s">
        <v>437</v>
      </c>
      <c r="C185" s="31"/>
      <c r="D185" s="28"/>
      <c r="E185" s="31"/>
      <c r="F185" s="97">
        <f t="shared" si="5"/>
        <v>0</v>
      </c>
      <c r="G185" s="31"/>
      <c r="H185" s="72">
        <f t="shared" si="7"/>
        <v>0</v>
      </c>
      <c r="I185" s="26"/>
      <c r="J185" s="26"/>
      <c r="K185" s="26"/>
    </row>
    <row r="186" spans="1:11">
      <c r="A186" s="417"/>
      <c r="B186" s="31" t="s">
        <v>437</v>
      </c>
      <c r="C186" s="31"/>
      <c r="D186" s="28"/>
      <c r="E186" s="31"/>
      <c r="F186" s="97">
        <f t="shared" si="5"/>
        <v>0</v>
      </c>
      <c r="G186" s="31"/>
      <c r="H186" s="72">
        <f t="shared" si="7"/>
        <v>0</v>
      </c>
      <c r="I186" s="26"/>
      <c r="J186" s="26"/>
      <c r="K186" s="26"/>
    </row>
    <row r="187" spans="1:11">
      <c r="A187" s="417"/>
      <c r="B187" s="69" t="s">
        <v>410</v>
      </c>
      <c r="C187" s="78" t="s">
        <v>409</v>
      </c>
      <c r="D187" s="28"/>
      <c r="E187" s="95">
        <f>係数!$E$32</f>
        <v>1.02</v>
      </c>
      <c r="F187" s="93">
        <f t="shared" si="5"/>
        <v>0</v>
      </c>
      <c r="G187" s="98">
        <f>係数!$G$32</f>
        <v>0.06</v>
      </c>
      <c r="H187" s="72">
        <f>D187*G187</f>
        <v>0</v>
      </c>
      <c r="I187" s="26"/>
      <c r="J187" s="26"/>
      <c r="K187" s="26"/>
    </row>
    <row r="188" spans="1:11">
      <c r="A188" s="417"/>
      <c r="B188" s="69" t="s">
        <v>411</v>
      </c>
      <c r="C188" s="78" t="s">
        <v>409</v>
      </c>
      <c r="D188" s="28"/>
      <c r="E188" s="95">
        <f>係数!$E$33</f>
        <v>1.36</v>
      </c>
      <c r="F188" s="93">
        <f t="shared" si="5"/>
        <v>0</v>
      </c>
      <c r="G188" s="98">
        <f>係数!$G$33</f>
        <v>5.7000000000000002E-2</v>
      </c>
      <c r="H188" s="72">
        <f>D188*G188</f>
        <v>0</v>
      </c>
    </row>
    <row r="189" spans="1:11">
      <c r="A189" s="417"/>
      <c r="B189" s="69" t="s">
        <v>412</v>
      </c>
      <c r="C189" s="78" t="s">
        <v>409</v>
      </c>
      <c r="D189" s="28"/>
      <c r="E189" s="95">
        <f>係数!$E$34</f>
        <v>1.36</v>
      </c>
      <c r="F189" s="93">
        <f t="shared" si="5"/>
        <v>0</v>
      </c>
      <c r="G189" s="98">
        <f>係数!$G$34</f>
        <v>5.7000000000000002E-2</v>
      </c>
      <c r="H189" s="72">
        <f>D189*G189</f>
        <v>0</v>
      </c>
    </row>
    <row r="190" spans="1:11">
      <c r="A190" s="417"/>
      <c r="B190" s="69" t="s">
        <v>413</v>
      </c>
      <c r="C190" s="78" t="s">
        <v>409</v>
      </c>
      <c r="D190" s="28"/>
      <c r="E190" s="95">
        <f>係数!$E$35</f>
        <v>1.36</v>
      </c>
      <c r="F190" s="93">
        <f t="shared" si="5"/>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IF(係数!$G$39="","",係数!$G$39)</f>
        <v/>
      </c>
      <c r="H192" s="72">
        <f>IF(G192="",0,D192*G192)</f>
        <v>0</v>
      </c>
    </row>
    <row r="193" spans="1:8">
      <c r="A193" s="421"/>
      <c r="B193" s="69" t="s">
        <v>518</v>
      </c>
      <c r="C193" s="68" t="s">
        <v>419</v>
      </c>
      <c r="D193" s="28"/>
      <c r="E193" s="74">
        <f>係数!$E$40</f>
        <v>9.2799999999999994</v>
      </c>
      <c r="F193" s="71">
        <f>D193*E193</f>
        <v>0</v>
      </c>
      <c r="G193" s="75" t="str">
        <f>IF(係数!$G$40="","",係数!$G$40)</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137:H138"/>
    <mergeCell ref="B66:H67"/>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G160:G161"/>
    <mergeCell ref="B210:H211"/>
    <mergeCell ref="A196:C199"/>
    <mergeCell ref="D196:E196"/>
    <mergeCell ref="G196:G199"/>
    <mergeCell ref="H196:H199"/>
    <mergeCell ref="B208:H209"/>
  </mergeCells>
  <phoneticPr fontId="2"/>
  <conditionalFormatting sqref="C3">
    <cfRule type="expression" dxfId="35" priority="10" stopIfTrue="1">
      <formula>$C$3=""</formula>
    </cfRule>
  </conditionalFormatting>
  <conditionalFormatting sqref="C4:H4">
    <cfRule type="expression" dxfId="34" priority="9" stopIfTrue="1">
      <formula>$C$4=""</formula>
    </cfRule>
  </conditionalFormatting>
  <conditionalFormatting sqref="C145">
    <cfRule type="expression" dxfId="33" priority="4" stopIfTrue="1">
      <formula>$C$145=""</formula>
    </cfRule>
  </conditionalFormatting>
  <conditionalFormatting sqref="C146:H146">
    <cfRule type="expression" dxfId="32" priority="3" stopIfTrue="1">
      <formula>$C$146=""</formula>
    </cfRule>
  </conditionalFormatting>
  <conditionalFormatting sqref="C74">
    <cfRule type="expression" dxfId="31" priority="2" stopIfTrue="1">
      <formula>$C$74=""</formula>
    </cfRule>
  </conditionalFormatting>
  <conditionalFormatting sqref="C75:H75">
    <cfRule type="expression" dxfId="30"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194 G52"/>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497</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IF(係数!$G$45="","",係数!$G$45)</f>
        <v/>
      </c>
      <c r="H50" s="72">
        <f>IF(G50="",0,D50*G50)</f>
        <v>0</v>
      </c>
    </row>
    <row r="51" spans="1:8">
      <c r="A51" s="421"/>
      <c r="B51" s="69" t="s">
        <v>518</v>
      </c>
      <c r="C51" s="68" t="s">
        <v>419</v>
      </c>
      <c r="D51" s="28"/>
      <c r="E51" s="74">
        <f>係数!$E$40</f>
        <v>9.2799999999999994</v>
      </c>
      <c r="F51" s="71">
        <f t="shared" si="0"/>
        <v>0</v>
      </c>
      <c r="G51" s="75" t="str">
        <f>IF(係数!$G$46="","",係数!$G$46)</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499</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15"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si="3"/>
        <v>0</v>
      </c>
      <c r="I107" s="26"/>
      <c r="J107" s="26"/>
      <c r="K107" s="26"/>
    </row>
    <row r="108" spans="1:11">
      <c r="A108" s="417"/>
      <c r="B108" s="70" t="s">
        <v>403</v>
      </c>
      <c r="C108" s="68" t="s">
        <v>69</v>
      </c>
      <c r="D108" s="28"/>
      <c r="E108" s="73">
        <f>係数!$E$24</f>
        <v>29.4</v>
      </c>
      <c r="F108" s="71">
        <f t="shared" si="2"/>
        <v>0</v>
      </c>
      <c r="G108" s="70">
        <f>係数!$G$24</f>
        <v>2.9399999999999999E-2</v>
      </c>
      <c r="H108" s="72">
        <f t="shared" si="3"/>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3"/>
        <v>0</v>
      </c>
      <c r="I109" s="26"/>
      <c r="J109" s="26"/>
      <c r="K109" s="26"/>
    </row>
    <row r="110" spans="1:11">
      <c r="A110" s="417"/>
      <c r="B110" s="69" t="s">
        <v>405</v>
      </c>
      <c r="C110" s="78" t="s">
        <v>397</v>
      </c>
      <c r="D110" s="28"/>
      <c r="E110" s="92">
        <f>係数!$E$26</f>
        <v>21.1</v>
      </c>
      <c r="F110" s="93">
        <f t="shared" si="2"/>
        <v>0</v>
      </c>
      <c r="G110" s="94">
        <f>係数!$G$26</f>
        <v>1.0999999999999999E-2</v>
      </c>
      <c r="H110" s="72">
        <f t="shared" si="3"/>
        <v>0</v>
      </c>
      <c r="I110" s="26"/>
      <c r="J110" s="26"/>
      <c r="K110" s="26"/>
    </row>
    <row r="111" spans="1:11">
      <c r="A111" s="417"/>
      <c r="B111" s="69" t="s">
        <v>406</v>
      </c>
      <c r="C111" s="78" t="s">
        <v>397</v>
      </c>
      <c r="D111" s="28"/>
      <c r="E111" s="95">
        <f>係数!$E$27</f>
        <v>3.41</v>
      </c>
      <c r="F111" s="93">
        <f t="shared" si="2"/>
        <v>0</v>
      </c>
      <c r="G111" s="94">
        <f>係数!$G$27</f>
        <v>2.63E-2</v>
      </c>
      <c r="H111" s="72">
        <f t="shared" si="3"/>
        <v>0</v>
      </c>
      <c r="I111" s="26"/>
      <c r="J111" s="26"/>
      <c r="K111" s="26"/>
    </row>
    <row r="112" spans="1:11">
      <c r="A112" s="417"/>
      <c r="B112" s="69" t="s">
        <v>407</v>
      </c>
      <c r="C112" s="78" t="s">
        <v>397</v>
      </c>
      <c r="D112" s="28"/>
      <c r="E112" s="95">
        <f>係数!$E$28</f>
        <v>8.41</v>
      </c>
      <c r="F112" s="93">
        <f t="shared" si="2"/>
        <v>0</v>
      </c>
      <c r="G112" s="94">
        <f>係数!$G$28</f>
        <v>3.8399999999999997E-2</v>
      </c>
      <c r="H112" s="72">
        <f t="shared" si="3"/>
        <v>0</v>
      </c>
      <c r="I112" s="26"/>
      <c r="J112" s="26"/>
      <c r="K112" s="26"/>
    </row>
    <row r="113" spans="1:11">
      <c r="A113" s="417"/>
      <c r="B113" s="96" t="s">
        <v>408</v>
      </c>
      <c r="C113" s="78" t="s">
        <v>397</v>
      </c>
      <c r="D113" s="28"/>
      <c r="E113" s="43">
        <v>46</v>
      </c>
      <c r="F113" s="97">
        <f t="shared" si="2"/>
        <v>0</v>
      </c>
      <c r="G113" s="94">
        <f>係数!$G$29</f>
        <v>1.3599999999999999E-2</v>
      </c>
      <c r="H113" s="72">
        <f t="shared" si="3"/>
        <v>0</v>
      </c>
      <c r="I113" s="26"/>
      <c r="J113" s="26"/>
      <c r="K113" s="26"/>
    </row>
    <row r="114" spans="1:11">
      <c r="A114" s="417"/>
      <c r="B114" s="31" t="s">
        <v>437</v>
      </c>
      <c r="C114" s="31"/>
      <c r="D114" s="28"/>
      <c r="E114" s="31"/>
      <c r="F114" s="97">
        <f t="shared" si="2"/>
        <v>0</v>
      </c>
      <c r="G114" s="31"/>
      <c r="H114" s="72">
        <f t="shared" si="3"/>
        <v>0</v>
      </c>
      <c r="I114" s="26"/>
      <c r="J114" s="26"/>
      <c r="K114" s="26"/>
    </row>
    <row r="115" spans="1:11">
      <c r="A115" s="417"/>
      <c r="B115" s="31" t="s">
        <v>437</v>
      </c>
      <c r="C115" s="31"/>
      <c r="D115" s="28"/>
      <c r="E115" s="31"/>
      <c r="F115" s="97">
        <f t="shared" si="2"/>
        <v>0</v>
      </c>
      <c r="G115" s="31"/>
      <c r="H115" s="72">
        <f t="shared" si="3"/>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IF(係数!$G$45="","",係数!$G$45)</f>
        <v/>
      </c>
      <c r="H121" s="72">
        <f>IF(G121="",0,D121*G121)</f>
        <v>0</v>
      </c>
    </row>
    <row r="122" spans="1:11">
      <c r="A122" s="421"/>
      <c r="B122" s="69" t="s">
        <v>518</v>
      </c>
      <c r="C122" s="68" t="s">
        <v>419</v>
      </c>
      <c r="D122" s="28"/>
      <c r="E122" s="74">
        <f>係数!$E$40</f>
        <v>9.2799999999999994</v>
      </c>
      <c r="F122" s="71">
        <f>D122*E122</f>
        <v>0</v>
      </c>
      <c r="G122" s="75" t="str">
        <f>IF(係数!$G$46="","",係数!$G$46)</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500</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4">D163*E163</f>
        <v>0</v>
      </c>
      <c r="G163" s="70">
        <f>係数!$G$8</f>
        <v>1.84E-2</v>
      </c>
      <c r="H163" s="72">
        <f>F163*G163*44/12</f>
        <v>0</v>
      </c>
      <c r="I163" s="26"/>
    </row>
    <row r="164" spans="1:11">
      <c r="A164" s="417"/>
      <c r="B164" s="69" t="s">
        <v>384</v>
      </c>
      <c r="C164" s="68" t="s">
        <v>381</v>
      </c>
      <c r="D164" s="28"/>
      <c r="E164" s="70">
        <f>係数!$E$9</f>
        <v>34.6</v>
      </c>
      <c r="F164" s="71">
        <f t="shared" si="4"/>
        <v>0</v>
      </c>
      <c r="G164" s="70">
        <f>係数!$G$9</f>
        <v>1.83E-2</v>
      </c>
      <c r="H164" s="72">
        <f>F164*G164*44/12</f>
        <v>0</v>
      </c>
      <c r="I164" s="26"/>
    </row>
    <row r="165" spans="1:11">
      <c r="A165" s="417"/>
      <c r="B165" s="70" t="s">
        <v>385</v>
      </c>
      <c r="C165" s="68" t="s">
        <v>381</v>
      </c>
      <c r="D165" s="28"/>
      <c r="E165" s="70">
        <f>係数!$E$10</f>
        <v>33.6</v>
      </c>
      <c r="F165" s="71">
        <f t="shared" si="4"/>
        <v>0</v>
      </c>
      <c r="G165" s="70">
        <f>係数!$G$10</f>
        <v>1.8200000000000001E-2</v>
      </c>
      <c r="H165" s="72">
        <f t="shared" ref="H165:H186" si="5">F165*G165*44/12</f>
        <v>0</v>
      </c>
      <c r="I165" s="26"/>
    </row>
    <row r="166" spans="1:11">
      <c r="A166" s="417"/>
      <c r="B166" s="70" t="s">
        <v>386</v>
      </c>
      <c r="C166" s="68" t="s">
        <v>381</v>
      </c>
      <c r="D166" s="28"/>
      <c r="E166" s="70">
        <f>係数!$E$11</f>
        <v>36.700000000000003</v>
      </c>
      <c r="F166" s="71">
        <f t="shared" si="4"/>
        <v>0</v>
      </c>
      <c r="G166" s="70">
        <f>係数!$G$11</f>
        <v>1.8499999999999999E-2</v>
      </c>
      <c r="H166" s="72">
        <f t="shared" si="5"/>
        <v>0</v>
      </c>
      <c r="I166" s="26"/>
      <c r="J166" s="26"/>
      <c r="K166" s="26"/>
    </row>
    <row r="167" spans="1:11">
      <c r="A167" s="417"/>
      <c r="B167" s="70" t="s">
        <v>388</v>
      </c>
      <c r="C167" s="68" t="s">
        <v>381</v>
      </c>
      <c r="D167" s="28"/>
      <c r="E167" s="70">
        <f>係数!$E$12</f>
        <v>37.700000000000003</v>
      </c>
      <c r="F167" s="71">
        <f t="shared" si="4"/>
        <v>0</v>
      </c>
      <c r="G167" s="70">
        <f>係数!$G$12</f>
        <v>1.8700000000000001E-2</v>
      </c>
      <c r="H167" s="72">
        <f t="shared" si="5"/>
        <v>0</v>
      </c>
      <c r="I167" s="26"/>
      <c r="J167" s="26"/>
      <c r="K167" s="26"/>
    </row>
    <row r="168" spans="1:11">
      <c r="A168" s="417"/>
      <c r="B168" s="70" t="s">
        <v>390</v>
      </c>
      <c r="C168" s="68" t="s">
        <v>381</v>
      </c>
      <c r="D168" s="28"/>
      <c r="E168" s="70">
        <f>係数!$E$13</f>
        <v>39.1</v>
      </c>
      <c r="F168" s="71">
        <f t="shared" si="4"/>
        <v>0</v>
      </c>
      <c r="G168" s="70">
        <f>係数!$G$13</f>
        <v>1.89E-2</v>
      </c>
      <c r="H168" s="72">
        <f t="shared" si="5"/>
        <v>0</v>
      </c>
      <c r="I168" s="26"/>
      <c r="J168" s="26"/>
      <c r="K168" s="26"/>
    </row>
    <row r="169" spans="1:11">
      <c r="A169" s="417"/>
      <c r="B169" s="70" t="s">
        <v>391</v>
      </c>
      <c r="C169" s="68" t="s">
        <v>381</v>
      </c>
      <c r="D169" s="28"/>
      <c r="E169" s="70">
        <f>係数!$E$14</f>
        <v>41.9</v>
      </c>
      <c r="F169" s="71">
        <f t="shared" si="4"/>
        <v>0</v>
      </c>
      <c r="G169" s="70">
        <f>係数!$G$14</f>
        <v>1.95E-2</v>
      </c>
      <c r="H169" s="72">
        <f t="shared" si="5"/>
        <v>0</v>
      </c>
      <c r="I169" s="26"/>
      <c r="J169" s="26"/>
      <c r="K169" s="26"/>
    </row>
    <row r="170" spans="1:11">
      <c r="A170" s="417"/>
      <c r="B170" s="70" t="s">
        <v>392</v>
      </c>
      <c r="C170" s="68" t="s">
        <v>69</v>
      </c>
      <c r="D170" s="28"/>
      <c r="E170" s="70">
        <f>係数!$E$15</f>
        <v>40.9</v>
      </c>
      <c r="F170" s="71">
        <f t="shared" si="4"/>
        <v>0</v>
      </c>
      <c r="G170" s="70">
        <f>係数!$G$15</f>
        <v>2.0799999999999999E-2</v>
      </c>
      <c r="H170" s="72">
        <f t="shared" si="5"/>
        <v>0</v>
      </c>
      <c r="I170" s="26"/>
      <c r="J170" s="26"/>
      <c r="K170" s="26"/>
    </row>
    <row r="171" spans="1:11">
      <c r="A171" s="417"/>
      <c r="B171" s="70" t="s">
        <v>394</v>
      </c>
      <c r="C171" s="68" t="s">
        <v>69</v>
      </c>
      <c r="D171" s="28"/>
      <c r="E171" s="70">
        <f>係数!$E$16</f>
        <v>29.9</v>
      </c>
      <c r="F171" s="71">
        <f t="shared" si="4"/>
        <v>0</v>
      </c>
      <c r="G171" s="70">
        <f>係数!$G$16</f>
        <v>2.5399999999999999E-2</v>
      </c>
      <c r="H171" s="72">
        <f t="shared" si="5"/>
        <v>0</v>
      </c>
      <c r="I171" s="26"/>
      <c r="J171" s="26"/>
      <c r="K171" s="26"/>
    </row>
    <row r="172" spans="1:11">
      <c r="A172" s="417"/>
      <c r="B172" s="70" t="s">
        <v>395</v>
      </c>
      <c r="C172" s="68" t="s">
        <v>69</v>
      </c>
      <c r="D172" s="28"/>
      <c r="E172" s="70">
        <f>係数!$E$17</f>
        <v>50.8</v>
      </c>
      <c r="F172" s="71">
        <f t="shared" si="4"/>
        <v>0</v>
      </c>
      <c r="G172" s="70">
        <f>係数!$G$17</f>
        <v>1.61E-2</v>
      </c>
      <c r="H172" s="72">
        <f t="shared" si="5"/>
        <v>0</v>
      </c>
      <c r="I172" s="26"/>
      <c r="J172" s="26"/>
      <c r="K172" s="26"/>
    </row>
    <row r="173" spans="1:11">
      <c r="A173" s="417"/>
      <c r="B173" s="70" t="s">
        <v>396</v>
      </c>
      <c r="C173" s="68" t="s">
        <v>397</v>
      </c>
      <c r="D173" s="28"/>
      <c r="E173" s="70">
        <f>係数!$E$18</f>
        <v>44.9</v>
      </c>
      <c r="F173" s="71">
        <f t="shared" si="4"/>
        <v>0</v>
      </c>
      <c r="G173" s="70">
        <f>係数!$G$18</f>
        <v>1.4200000000000001E-2</v>
      </c>
      <c r="H173" s="72">
        <f t="shared" si="5"/>
        <v>0</v>
      </c>
      <c r="I173" s="26"/>
      <c r="J173" s="26"/>
      <c r="K173" s="26"/>
    </row>
    <row r="174" spans="1:11">
      <c r="A174" s="417"/>
      <c r="B174" s="70" t="s">
        <v>398</v>
      </c>
      <c r="C174" s="68" t="s">
        <v>69</v>
      </c>
      <c r="D174" s="28"/>
      <c r="E174" s="70">
        <f>係数!$E$19</f>
        <v>54.6</v>
      </c>
      <c r="F174" s="71">
        <f t="shared" si="4"/>
        <v>0</v>
      </c>
      <c r="G174" s="70">
        <f>係数!$G$19</f>
        <v>1.35E-2</v>
      </c>
      <c r="H174" s="72">
        <f t="shared" si="5"/>
        <v>0</v>
      </c>
      <c r="I174" s="26"/>
      <c r="J174" s="26"/>
      <c r="K174" s="26"/>
    </row>
    <row r="175" spans="1:11">
      <c r="A175" s="417"/>
      <c r="B175" s="70" t="s">
        <v>399</v>
      </c>
      <c r="C175" s="68" t="s">
        <v>397</v>
      </c>
      <c r="D175" s="28"/>
      <c r="E175" s="70">
        <f>係数!$E$20</f>
        <v>43.5</v>
      </c>
      <c r="F175" s="71">
        <f t="shared" si="4"/>
        <v>0</v>
      </c>
      <c r="G175" s="70">
        <f>係数!$G$20</f>
        <v>1.3899999999999999E-2</v>
      </c>
      <c r="H175" s="72">
        <f t="shared" si="5"/>
        <v>0</v>
      </c>
      <c r="I175" s="26"/>
      <c r="J175" s="26"/>
      <c r="K175" s="26"/>
    </row>
    <row r="176" spans="1:11">
      <c r="A176" s="417"/>
      <c r="B176" s="70" t="s">
        <v>400</v>
      </c>
      <c r="C176" s="68" t="s">
        <v>69</v>
      </c>
      <c r="D176" s="28"/>
      <c r="E176" s="73">
        <f>係数!$E$21</f>
        <v>29</v>
      </c>
      <c r="F176" s="71">
        <f t="shared" si="4"/>
        <v>0</v>
      </c>
      <c r="G176" s="70">
        <f>係数!$G$21</f>
        <v>2.4500000000000001E-2</v>
      </c>
      <c r="H176" s="72">
        <f t="shared" si="5"/>
        <v>0</v>
      </c>
      <c r="I176" s="26"/>
      <c r="J176" s="26"/>
      <c r="K176" s="26"/>
    </row>
    <row r="177" spans="1:11">
      <c r="A177" s="417"/>
      <c r="B177" s="70" t="s">
        <v>401</v>
      </c>
      <c r="C177" s="68" t="s">
        <v>69</v>
      </c>
      <c r="D177" s="28"/>
      <c r="E177" s="73">
        <f>係数!$E$22</f>
        <v>25.7</v>
      </c>
      <c r="F177" s="71">
        <f t="shared" si="4"/>
        <v>0</v>
      </c>
      <c r="G177" s="70">
        <f>係数!$G$22</f>
        <v>2.47E-2</v>
      </c>
      <c r="H177" s="72">
        <f t="shared" si="5"/>
        <v>0</v>
      </c>
      <c r="I177" s="26"/>
      <c r="J177" s="26"/>
      <c r="K177" s="26"/>
    </row>
    <row r="178" spans="1:11">
      <c r="A178" s="417"/>
      <c r="B178" s="70" t="s">
        <v>402</v>
      </c>
      <c r="C178" s="68" t="s">
        <v>69</v>
      </c>
      <c r="D178" s="28"/>
      <c r="E178" s="73">
        <f>係数!$E$23</f>
        <v>26.9</v>
      </c>
      <c r="F178" s="71">
        <f t="shared" si="4"/>
        <v>0</v>
      </c>
      <c r="G178" s="70">
        <f>係数!$G$23</f>
        <v>2.5499999999999998E-2</v>
      </c>
      <c r="H178" s="72">
        <f t="shared" si="5"/>
        <v>0</v>
      </c>
      <c r="I178" s="26"/>
      <c r="J178" s="26"/>
      <c r="K178" s="26"/>
    </row>
    <row r="179" spans="1:11">
      <c r="A179" s="417"/>
      <c r="B179" s="70" t="s">
        <v>403</v>
      </c>
      <c r="C179" s="68" t="s">
        <v>69</v>
      </c>
      <c r="D179" s="28"/>
      <c r="E179" s="73">
        <f>係数!$E$24</f>
        <v>29.4</v>
      </c>
      <c r="F179" s="71">
        <f t="shared" si="4"/>
        <v>0</v>
      </c>
      <c r="G179" s="70">
        <f>係数!$G$24</f>
        <v>2.9399999999999999E-2</v>
      </c>
      <c r="H179" s="72">
        <f t="shared" si="5"/>
        <v>0</v>
      </c>
      <c r="I179" s="26"/>
      <c r="J179" s="26"/>
      <c r="K179" s="26"/>
    </row>
    <row r="180" spans="1:11">
      <c r="A180" s="417"/>
      <c r="B180" s="70" t="s">
        <v>404</v>
      </c>
      <c r="C180" s="68" t="s">
        <v>69</v>
      </c>
      <c r="D180" s="28"/>
      <c r="E180" s="73">
        <f>係数!$E$25</f>
        <v>37.299999999999997</v>
      </c>
      <c r="F180" s="71">
        <f t="shared" si="4"/>
        <v>0</v>
      </c>
      <c r="G180" s="70">
        <f>係数!$G$25</f>
        <v>2.0899999999999998E-2</v>
      </c>
      <c r="H180" s="72">
        <f t="shared" si="5"/>
        <v>0</v>
      </c>
      <c r="I180" s="26"/>
      <c r="J180" s="26"/>
      <c r="K180" s="26"/>
    </row>
    <row r="181" spans="1:11">
      <c r="A181" s="417"/>
      <c r="B181" s="69" t="s">
        <v>405</v>
      </c>
      <c r="C181" s="78" t="s">
        <v>397</v>
      </c>
      <c r="D181" s="28"/>
      <c r="E181" s="92">
        <f>係数!$E$26</f>
        <v>21.1</v>
      </c>
      <c r="F181" s="93">
        <f t="shared" si="4"/>
        <v>0</v>
      </c>
      <c r="G181" s="94">
        <f>係数!$G$26</f>
        <v>1.0999999999999999E-2</v>
      </c>
      <c r="H181" s="72">
        <f t="shared" si="5"/>
        <v>0</v>
      </c>
      <c r="I181" s="26"/>
      <c r="J181" s="26"/>
      <c r="K181" s="26"/>
    </row>
    <row r="182" spans="1:11">
      <c r="A182" s="417"/>
      <c r="B182" s="69" t="s">
        <v>406</v>
      </c>
      <c r="C182" s="78" t="s">
        <v>397</v>
      </c>
      <c r="D182" s="28"/>
      <c r="E182" s="95">
        <f>係数!$E$27</f>
        <v>3.41</v>
      </c>
      <c r="F182" s="93">
        <f t="shared" si="4"/>
        <v>0</v>
      </c>
      <c r="G182" s="94">
        <f>係数!$G$27</f>
        <v>2.63E-2</v>
      </c>
      <c r="H182" s="72">
        <f t="shared" si="5"/>
        <v>0</v>
      </c>
      <c r="I182" s="26"/>
      <c r="J182" s="26"/>
      <c r="K182" s="26"/>
    </row>
    <row r="183" spans="1:11">
      <c r="A183" s="417"/>
      <c r="B183" s="69" t="s">
        <v>407</v>
      </c>
      <c r="C183" s="78" t="s">
        <v>397</v>
      </c>
      <c r="D183" s="28"/>
      <c r="E183" s="95">
        <f>係数!$E$28</f>
        <v>8.41</v>
      </c>
      <c r="F183" s="93">
        <f t="shared" si="4"/>
        <v>0</v>
      </c>
      <c r="G183" s="94">
        <f>係数!$G$28</f>
        <v>3.8399999999999997E-2</v>
      </c>
      <c r="H183" s="72">
        <f t="shared" si="5"/>
        <v>0</v>
      </c>
      <c r="I183" s="26"/>
      <c r="J183" s="26"/>
      <c r="K183" s="26"/>
    </row>
    <row r="184" spans="1:11">
      <c r="A184" s="417"/>
      <c r="B184" s="96" t="s">
        <v>408</v>
      </c>
      <c r="C184" s="78" t="s">
        <v>397</v>
      </c>
      <c r="D184" s="28"/>
      <c r="E184" s="43">
        <v>46</v>
      </c>
      <c r="F184" s="97">
        <f t="shared" si="4"/>
        <v>0</v>
      </c>
      <c r="G184" s="94">
        <f>係数!$G$29</f>
        <v>1.3599999999999999E-2</v>
      </c>
      <c r="H184" s="72">
        <f t="shared" si="5"/>
        <v>0</v>
      </c>
      <c r="I184" s="26"/>
      <c r="J184" s="26"/>
      <c r="K184" s="26"/>
    </row>
    <row r="185" spans="1:11">
      <c r="A185" s="417"/>
      <c r="B185" s="31" t="s">
        <v>437</v>
      </c>
      <c r="C185" s="31"/>
      <c r="D185" s="28"/>
      <c r="E185" s="31"/>
      <c r="F185" s="97">
        <f t="shared" si="4"/>
        <v>0</v>
      </c>
      <c r="G185" s="31"/>
      <c r="H185" s="72">
        <f t="shared" si="5"/>
        <v>0</v>
      </c>
      <c r="I185" s="26"/>
      <c r="J185" s="26"/>
      <c r="K185" s="26"/>
    </row>
    <row r="186" spans="1:11">
      <c r="A186" s="417"/>
      <c r="B186" s="31" t="s">
        <v>437</v>
      </c>
      <c r="C186" s="31"/>
      <c r="D186" s="28"/>
      <c r="E186" s="31"/>
      <c r="F186" s="97">
        <f t="shared" si="4"/>
        <v>0</v>
      </c>
      <c r="G186" s="31"/>
      <c r="H186" s="72">
        <f t="shared" si="5"/>
        <v>0</v>
      </c>
      <c r="I186" s="26"/>
      <c r="J186" s="26"/>
      <c r="K186" s="26"/>
    </row>
    <row r="187" spans="1:11">
      <c r="A187" s="417"/>
      <c r="B187" s="69" t="s">
        <v>410</v>
      </c>
      <c r="C187" s="78" t="s">
        <v>409</v>
      </c>
      <c r="D187" s="28"/>
      <c r="E187" s="95">
        <f>係数!$E$32</f>
        <v>1.02</v>
      </c>
      <c r="F187" s="93">
        <f t="shared" si="4"/>
        <v>0</v>
      </c>
      <c r="G187" s="98">
        <f>係数!$G$32</f>
        <v>0.06</v>
      </c>
      <c r="H187" s="72">
        <f>D187*G187</f>
        <v>0</v>
      </c>
      <c r="I187" s="26"/>
      <c r="J187" s="26"/>
      <c r="K187" s="26"/>
    </row>
    <row r="188" spans="1:11">
      <c r="A188" s="417"/>
      <c r="B188" s="69" t="s">
        <v>411</v>
      </c>
      <c r="C188" s="78" t="s">
        <v>409</v>
      </c>
      <c r="D188" s="28"/>
      <c r="E188" s="95">
        <f>係数!$E$33</f>
        <v>1.36</v>
      </c>
      <c r="F188" s="93">
        <f t="shared" si="4"/>
        <v>0</v>
      </c>
      <c r="G188" s="98">
        <f>係数!$G$33</f>
        <v>5.7000000000000002E-2</v>
      </c>
      <c r="H188" s="72">
        <f>D188*G188</f>
        <v>0</v>
      </c>
    </row>
    <row r="189" spans="1:11">
      <c r="A189" s="417"/>
      <c r="B189" s="69" t="s">
        <v>412</v>
      </c>
      <c r="C189" s="78" t="s">
        <v>409</v>
      </c>
      <c r="D189" s="28"/>
      <c r="E189" s="95">
        <f>係数!$E$34</f>
        <v>1.36</v>
      </c>
      <c r="F189" s="93">
        <f t="shared" si="4"/>
        <v>0</v>
      </c>
      <c r="G189" s="98">
        <f>係数!$G$34</f>
        <v>5.7000000000000002E-2</v>
      </c>
      <c r="H189" s="72">
        <f>D189*G189</f>
        <v>0</v>
      </c>
    </row>
    <row r="190" spans="1:11">
      <c r="A190" s="417"/>
      <c r="B190" s="69" t="s">
        <v>413</v>
      </c>
      <c r="C190" s="78" t="s">
        <v>409</v>
      </c>
      <c r="D190" s="28"/>
      <c r="E190" s="95">
        <f>係数!$E$35</f>
        <v>1.36</v>
      </c>
      <c r="F190" s="93">
        <f t="shared" si="4"/>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IF(係数!$G$45="","",係数!$G$45)</f>
        <v/>
      </c>
      <c r="H192" s="72">
        <f>IF(G192="",0,D192*G192)</f>
        <v>0</v>
      </c>
    </row>
    <row r="193" spans="1:8">
      <c r="A193" s="421"/>
      <c r="B193" s="69" t="s">
        <v>518</v>
      </c>
      <c r="C193" s="68" t="s">
        <v>419</v>
      </c>
      <c r="D193" s="28"/>
      <c r="E193" s="74">
        <f>係数!$E$40</f>
        <v>9.2799999999999994</v>
      </c>
      <c r="F193" s="71">
        <f>D193*E193</f>
        <v>0</v>
      </c>
      <c r="G193" s="75" t="str">
        <f>IF(係数!$G$46="","",係数!$G$46)</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29" priority="10" stopIfTrue="1">
      <formula>$C$3=""</formula>
    </cfRule>
  </conditionalFormatting>
  <conditionalFormatting sqref="C4:H4">
    <cfRule type="expression" dxfId="28" priority="9" stopIfTrue="1">
      <formula>$C$4=""</formula>
    </cfRule>
  </conditionalFormatting>
  <conditionalFormatting sqref="C145">
    <cfRule type="expression" dxfId="27" priority="4" stopIfTrue="1">
      <formula>$C$145=""</formula>
    </cfRule>
  </conditionalFormatting>
  <conditionalFormatting sqref="C146:H146">
    <cfRule type="expression" dxfId="26" priority="3" stopIfTrue="1">
      <formula>$C$146=""</formula>
    </cfRule>
  </conditionalFormatting>
  <conditionalFormatting sqref="C74">
    <cfRule type="expression" dxfId="25" priority="2" stopIfTrue="1">
      <formula>$C$74=""</formula>
    </cfRule>
  </conditionalFormatting>
  <conditionalFormatting sqref="C75:H75">
    <cfRule type="expression" dxfId="24" priority="1" stopIfTrue="1">
      <formula>$C$75=""</formula>
    </cfRule>
  </conditionalFormatting>
  <dataValidations disablePrompts="1"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52 G194"/>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501</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IF(係数!$G$45="","",係数!$G$45)</f>
        <v/>
      </c>
      <c r="H50" s="72">
        <f>IF(G50="",0,D50*G50)</f>
        <v>0</v>
      </c>
    </row>
    <row r="51" spans="1:8">
      <c r="A51" s="421"/>
      <c r="B51" s="69" t="s">
        <v>518</v>
      </c>
      <c r="C51" s="68" t="s">
        <v>419</v>
      </c>
      <c r="D51" s="28"/>
      <c r="E51" s="74">
        <f>係数!$E$40</f>
        <v>9.2799999999999994</v>
      </c>
      <c r="F51" s="71">
        <f t="shared" si="0"/>
        <v>0</v>
      </c>
      <c r="G51" s="75" t="str">
        <f>IF(係数!$G$46="","",係数!$G$46)</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503</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15"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si="3"/>
        <v>0</v>
      </c>
      <c r="I107" s="26"/>
      <c r="J107" s="26"/>
      <c r="K107" s="26"/>
    </row>
    <row r="108" spans="1:11">
      <c r="A108" s="417"/>
      <c r="B108" s="70" t="s">
        <v>403</v>
      </c>
      <c r="C108" s="68" t="s">
        <v>69</v>
      </c>
      <c r="D108" s="28"/>
      <c r="E108" s="73">
        <f>係数!$E$24</f>
        <v>29.4</v>
      </c>
      <c r="F108" s="71">
        <f t="shared" si="2"/>
        <v>0</v>
      </c>
      <c r="G108" s="70">
        <f>係数!$G$24</f>
        <v>2.9399999999999999E-2</v>
      </c>
      <c r="H108" s="72">
        <f t="shared" si="3"/>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3"/>
        <v>0</v>
      </c>
      <c r="I109" s="26"/>
      <c r="J109" s="26"/>
      <c r="K109" s="26"/>
    </row>
    <row r="110" spans="1:11">
      <c r="A110" s="417"/>
      <c r="B110" s="69" t="s">
        <v>405</v>
      </c>
      <c r="C110" s="78" t="s">
        <v>397</v>
      </c>
      <c r="D110" s="28"/>
      <c r="E110" s="92">
        <f>係数!$E$26</f>
        <v>21.1</v>
      </c>
      <c r="F110" s="93">
        <f t="shared" si="2"/>
        <v>0</v>
      </c>
      <c r="G110" s="94">
        <f>係数!$G$26</f>
        <v>1.0999999999999999E-2</v>
      </c>
      <c r="H110" s="72">
        <f t="shared" si="3"/>
        <v>0</v>
      </c>
      <c r="I110" s="26"/>
      <c r="J110" s="26"/>
      <c r="K110" s="26"/>
    </row>
    <row r="111" spans="1:11">
      <c r="A111" s="417"/>
      <c r="B111" s="69" t="s">
        <v>406</v>
      </c>
      <c r="C111" s="78" t="s">
        <v>397</v>
      </c>
      <c r="D111" s="28"/>
      <c r="E111" s="95">
        <f>係数!$E$27</f>
        <v>3.41</v>
      </c>
      <c r="F111" s="93">
        <f t="shared" si="2"/>
        <v>0</v>
      </c>
      <c r="G111" s="94">
        <f>係数!$G$27</f>
        <v>2.63E-2</v>
      </c>
      <c r="H111" s="72">
        <f t="shared" si="3"/>
        <v>0</v>
      </c>
      <c r="I111" s="26"/>
      <c r="J111" s="26"/>
      <c r="K111" s="26"/>
    </row>
    <row r="112" spans="1:11">
      <c r="A112" s="417"/>
      <c r="B112" s="69" t="s">
        <v>407</v>
      </c>
      <c r="C112" s="78" t="s">
        <v>397</v>
      </c>
      <c r="D112" s="28"/>
      <c r="E112" s="95">
        <f>係数!$E$28</f>
        <v>8.41</v>
      </c>
      <c r="F112" s="93">
        <f t="shared" si="2"/>
        <v>0</v>
      </c>
      <c r="G112" s="94">
        <f>係数!$G$28</f>
        <v>3.8399999999999997E-2</v>
      </c>
      <c r="H112" s="72">
        <f t="shared" si="3"/>
        <v>0</v>
      </c>
      <c r="I112" s="26"/>
      <c r="J112" s="26"/>
      <c r="K112" s="26"/>
    </row>
    <row r="113" spans="1:11">
      <c r="A113" s="417"/>
      <c r="B113" s="96" t="s">
        <v>408</v>
      </c>
      <c r="C113" s="78" t="s">
        <v>397</v>
      </c>
      <c r="D113" s="28"/>
      <c r="E113" s="43">
        <v>46</v>
      </c>
      <c r="F113" s="97">
        <f t="shared" si="2"/>
        <v>0</v>
      </c>
      <c r="G113" s="94">
        <f>係数!$G$29</f>
        <v>1.3599999999999999E-2</v>
      </c>
      <c r="H113" s="72">
        <f t="shared" si="3"/>
        <v>0</v>
      </c>
      <c r="I113" s="26"/>
      <c r="J113" s="26"/>
      <c r="K113" s="26"/>
    </row>
    <row r="114" spans="1:11">
      <c r="A114" s="417"/>
      <c r="B114" s="31" t="s">
        <v>437</v>
      </c>
      <c r="C114" s="31"/>
      <c r="D114" s="28"/>
      <c r="E114" s="31"/>
      <c r="F114" s="97">
        <f t="shared" si="2"/>
        <v>0</v>
      </c>
      <c r="G114" s="31"/>
      <c r="H114" s="72">
        <f t="shared" si="3"/>
        <v>0</v>
      </c>
      <c r="I114" s="26"/>
      <c r="J114" s="26"/>
      <c r="K114" s="26"/>
    </row>
    <row r="115" spans="1:11">
      <c r="A115" s="417"/>
      <c r="B115" s="31" t="s">
        <v>437</v>
      </c>
      <c r="C115" s="31"/>
      <c r="D115" s="28"/>
      <c r="E115" s="31"/>
      <c r="F115" s="97">
        <f t="shared" si="2"/>
        <v>0</v>
      </c>
      <c r="G115" s="31"/>
      <c r="H115" s="72">
        <f t="shared" si="3"/>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IF(係数!$G$45="","",係数!$G$45)</f>
        <v/>
      </c>
      <c r="H121" s="72">
        <f>IF(G121="",0,D121*G121)</f>
        <v>0</v>
      </c>
    </row>
    <row r="122" spans="1:11">
      <c r="A122" s="421"/>
      <c r="B122" s="69" t="s">
        <v>518</v>
      </c>
      <c r="C122" s="68" t="s">
        <v>419</v>
      </c>
      <c r="D122" s="28"/>
      <c r="E122" s="74">
        <f>係数!$E$40</f>
        <v>9.2799999999999994</v>
      </c>
      <c r="F122" s="71">
        <f>D122*E122</f>
        <v>0</v>
      </c>
      <c r="G122" s="75" t="str">
        <f>IF(係数!$G$46="","",係数!$G$46)</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502</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4">D163*E163</f>
        <v>0</v>
      </c>
      <c r="G163" s="70">
        <f>係数!$G$8</f>
        <v>1.84E-2</v>
      </c>
      <c r="H163" s="72">
        <f>F163*G163*44/12</f>
        <v>0</v>
      </c>
      <c r="I163" s="26"/>
    </row>
    <row r="164" spans="1:11">
      <c r="A164" s="417"/>
      <c r="B164" s="69" t="s">
        <v>384</v>
      </c>
      <c r="C164" s="68" t="s">
        <v>381</v>
      </c>
      <c r="D164" s="28"/>
      <c r="E164" s="70">
        <f>係数!$E$9</f>
        <v>34.6</v>
      </c>
      <c r="F164" s="71">
        <f t="shared" si="4"/>
        <v>0</v>
      </c>
      <c r="G164" s="70">
        <f>係数!$G$9</f>
        <v>1.83E-2</v>
      </c>
      <c r="H164" s="72">
        <f>F164*G164*44/12</f>
        <v>0</v>
      </c>
      <c r="I164" s="26"/>
    </row>
    <row r="165" spans="1:11">
      <c r="A165" s="417"/>
      <c r="B165" s="70" t="s">
        <v>385</v>
      </c>
      <c r="C165" s="68" t="s">
        <v>381</v>
      </c>
      <c r="D165" s="28"/>
      <c r="E165" s="70">
        <f>係数!$E$10</f>
        <v>33.6</v>
      </c>
      <c r="F165" s="71">
        <f t="shared" si="4"/>
        <v>0</v>
      </c>
      <c r="G165" s="70">
        <f>係数!$G$10</f>
        <v>1.8200000000000001E-2</v>
      </c>
      <c r="H165" s="72">
        <f t="shared" ref="H165:H186" si="5">F165*G165*44/12</f>
        <v>0</v>
      </c>
      <c r="I165" s="26"/>
    </row>
    <row r="166" spans="1:11">
      <c r="A166" s="417"/>
      <c r="B166" s="70" t="s">
        <v>386</v>
      </c>
      <c r="C166" s="68" t="s">
        <v>381</v>
      </c>
      <c r="D166" s="28"/>
      <c r="E166" s="70">
        <f>係数!$E$11</f>
        <v>36.700000000000003</v>
      </c>
      <c r="F166" s="71">
        <f t="shared" si="4"/>
        <v>0</v>
      </c>
      <c r="G166" s="70">
        <f>係数!$G$11</f>
        <v>1.8499999999999999E-2</v>
      </c>
      <c r="H166" s="72">
        <f t="shared" si="5"/>
        <v>0</v>
      </c>
      <c r="I166" s="26"/>
      <c r="J166" s="26"/>
      <c r="K166" s="26"/>
    </row>
    <row r="167" spans="1:11">
      <c r="A167" s="417"/>
      <c r="B167" s="70" t="s">
        <v>388</v>
      </c>
      <c r="C167" s="68" t="s">
        <v>381</v>
      </c>
      <c r="D167" s="28"/>
      <c r="E167" s="70">
        <f>係数!$E$12</f>
        <v>37.700000000000003</v>
      </c>
      <c r="F167" s="71">
        <f t="shared" si="4"/>
        <v>0</v>
      </c>
      <c r="G167" s="70">
        <f>係数!$G$12</f>
        <v>1.8700000000000001E-2</v>
      </c>
      <c r="H167" s="72">
        <f t="shared" si="5"/>
        <v>0</v>
      </c>
      <c r="I167" s="26"/>
      <c r="J167" s="26"/>
      <c r="K167" s="26"/>
    </row>
    <row r="168" spans="1:11">
      <c r="A168" s="417"/>
      <c r="B168" s="70" t="s">
        <v>390</v>
      </c>
      <c r="C168" s="68" t="s">
        <v>381</v>
      </c>
      <c r="D168" s="28"/>
      <c r="E168" s="70">
        <f>係数!$E$13</f>
        <v>39.1</v>
      </c>
      <c r="F168" s="71">
        <f t="shared" si="4"/>
        <v>0</v>
      </c>
      <c r="G168" s="70">
        <f>係数!$G$13</f>
        <v>1.89E-2</v>
      </c>
      <c r="H168" s="72">
        <f t="shared" si="5"/>
        <v>0</v>
      </c>
      <c r="I168" s="26"/>
      <c r="J168" s="26"/>
      <c r="K168" s="26"/>
    </row>
    <row r="169" spans="1:11">
      <c r="A169" s="417"/>
      <c r="B169" s="70" t="s">
        <v>391</v>
      </c>
      <c r="C169" s="68" t="s">
        <v>381</v>
      </c>
      <c r="D169" s="28"/>
      <c r="E169" s="70">
        <f>係数!$E$14</f>
        <v>41.9</v>
      </c>
      <c r="F169" s="71">
        <f t="shared" si="4"/>
        <v>0</v>
      </c>
      <c r="G169" s="70">
        <f>係数!$G$14</f>
        <v>1.95E-2</v>
      </c>
      <c r="H169" s="72">
        <f t="shared" si="5"/>
        <v>0</v>
      </c>
      <c r="I169" s="26"/>
      <c r="J169" s="26"/>
      <c r="K169" s="26"/>
    </row>
    <row r="170" spans="1:11">
      <c r="A170" s="417"/>
      <c r="B170" s="70" t="s">
        <v>392</v>
      </c>
      <c r="C170" s="68" t="s">
        <v>69</v>
      </c>
      <c r="D170" s="28"/>
      <c r="E170" s="70">
        <f>係数!$E$15</f>
        <v>40.9</v>
      </c>
      <c r="F170" s="71">
        <f t="shared" si="4"/>
        <v>0</v>
      </c>
      <c r="G170" s="70">
        <f>係数!$G$15</f>
        <v>2.0799999999999999E-2</v>
      </c>
      <c r="H170" s="72">
        <f t="shared" si="5"/>
        <v>0</v>
      </c>
      <c r="I170" s="26"/>
      <c r="J170" s="26"/>
      <c r="K170" s="26"/>
    </row>
    <row r="171" spans="1:11">
      <c r="A171" s="417"/>
      <c r="B171" s="70" t="s">
        <v>394</v>
      </c>
      <c r="C171" s="68" t="s">
        <v>69</v>
      </c>
      <c r="D171" s="28"/>
      <c r="E171" s="70">
        <f>係数!$E$16</f>
        <v>29.9</v>
      </c>
      <c r="F171" s="71">
        <f t="shared" si="4"/>
        <v>0</v>
      </c>
      <c r="G171" s="70">
        <f>係数!$G$16</f>
        <v>2.5399999999999999E-2</v>
      </c>
      <c r="H171" s="72">
        <f t="shared" si="5"/>
        <v>0</v>
      </c>
      <c r="I171" s="26"/>
      <c r="J171" s="26"/>
      <c r="K171" s="26"/>
    </row>
    <row r="172" spans="1:11">
      <c r="A172" s="417"/>
      <c r="B172" s="70" t="s">
        <v>395</v>
      </c>
      <c r="C172" s="68" t="s">
        <v>69</v>
      </c>
      <c r="D172" s="28"/>
      <c r="E172" s="70">
        <f>係数!$E$17</f>
        <v>50.8</v>
      </c>
      <c r="F172" s="71">
        <f t="shared" si="4"/>
        <v>0</v>
      </c>
      <c r="G172" s="70">
        <f>係数!$G$17</f>
        <v>1.61E-2</v>
      </c>
      <c r="H172" s="72">
        <f t="shared" si="5"/>
        <v>0</v>
      </c>
      <c r="I172" s="26"/>
      <c r="J172" s="26"/>
      <c r="K172" s="26"/>
    </row>
    <row r="173" spans="1:11">
      <c r="A173" s="417"/>
      <c r="B173" s="70" t="s">
        <v>396</v>
      </c>
      <c r="C173" s="68" t="s">
        <v>397</v>
      </c>
      <c r="D173" s="28"/>
      <c r="E173" s="70">
        <f>係数!$E$18</f>
        <v>44.9</v>
      </c>
      <c r="F173" s="71">
        <f t="shared" si="4"/>
        <v>0</v>
      </c>
      <c r="G173" s="70">
        <f>係数!$G$18</f>
        <v>1.4200000000000001E-2</v>
      </c>
      <c r="H173" s="72">
        <f t="shared" si="5"/>
        <v>0</v>
      </c>
      <c r="I173" s="26"/>
      <c r="J173" s="26"/>
      <c r="K173" s="26"/>
    </row>
    <row r="174" spans="1:11">
      <c r="A174" s="417"/>
      <c r="B174" s="70" t="s">
        <v>398</v>
      </c>
      <c r="C174" s="68" t="s">
        <v>69</v>
      </c>
      <c r="D174" s="28"/>
      <c r="E174" s="70">
        <f>係数!$E$19</f>
        <v>54.6</v>
      </c>
      <c r="F174" s="71">
        <f t="shared" si="4"/>
        <v>0</v>
      </c>
      <c r="G174" s="70">
        <f>係数!$G$19</f>
        <v>1.35E-2</v>
      </c>
      <c r="H174" s="72">
        <f t="shared" si="5"/>
        <v>0</v>
      </c>
      <c r="I174" s="26"/>
      <c r="J174" s="26"/>
      <c r="K174" s="26"/>
    </row>
    <row r="175" spans="1:11">
      <c r="A175" s="417"/>
      <c r="B175" s="70" t="s">
        <v>399</v>
      </c>
      <c r="C175" s="68" t="s">
        <v>397</v>
      </c>
      <c r="D175" s="28"/>
      <c r="E175" s="70">
        <f>係数!$E$20</f>
        <v>43.5</v>
      </c>
      <c r="F175" s="71">
        <f t="shared" si="4"/>
        <v>0</v>
      </c>
      <c r="G175" s="70">
        <f>係数!$G$20</f>
        <v>1.3899999999999999E-2</v>
      </c>
      <c r="H175" s="72">
        <f t="shared" si="5"/>
        <v>0</v>
      </c>
      <c r="I175" s="26"/>
      <c r="J175" s="26"/>
      <c r="K175" s="26"/>
    </row>
    <row r="176" spans="1:11">
      <c r="A176" s="417"/>
      <c r="B176" s="70" t="s">
        <v>400</v>
      </c>
      <c r="C176" s="68" t="s">
        <v>69</v>
      </c>
      <c r="D176" s="28"/>
      <c r="E176" s="73">
        <f>係数!$E$21</f>
        <v>29</v>
      </c>
      <c r="F176" s="71">
        <f t="shared" si="4"/>
        <v>0</v>
      </c>
      <c r="G176" s="70">
        <f>係数!$G$21</f>
        <v>2.4500000000000001E-2</v>
      </c>
      <c r="H176" s="72">
        <f t="shared" si="5"/>
        <v>0</v>
      </c>
      <c r="I176" s="26"/>
      <c r="J176" s="26"/>
      <c r="K176" s="26"/>
    </row>
    <row r="177" spans="1:11">
      <c r="A177" s="417"/>
      <c r="B177" s="70" t="s">
        <v>401</v>
      </c>
      <c r="C177" s="68" t="s">
        <v>69</v>
      </c>
      <c r="D177" s="28"/>
      <c r="E177" s="73">
        <f>係数!$E$22</f>
        <v>25.7</v>
      </c>
      <c r="F177" s="71">
        <f t="shared" si="4"/>
        <v>0</v>
      </c>
      <c r="G177" s="70">
        <f>係数!$G$22</f>
        <v>2.47E-2</v>
      </c>
      <c r="H177" s="72">
        <f t="shared" si="5"/>
        <v>0</v>
      </c>
      <c r="I177" s="26"/>
      <c r="J177" s="26"/>
      <c r="K177" s="26"/>
    </row>
    <row r="178" spans="1:11">
      <c r="A178" s="417"/>
      <c r="B178" s="70" t="s">
        <v>402</v>
      </c>
      <c r="C178" s="68" t="s">
        <v>69</v>
      </c>
      <c r="D178" s="28"/>
      <c r="E178" s="73">
        <f>係数!$E$23</f>
        <v>26.9</v>
      </c>
      <c r="F178" s="71">
        <f t="shared" si="4"/>
        <v>0</v>
      </c>
      <c r="G178" s="70">
        <f>係数!$G$23</f>
        <v>2.5499999999999998E-2</v>
      </c>
      <c r="H178" s="72">
        <f t="shared" si="5"/>
        <v>0</v>
      </c>
      <c r="I178" s="26"/>
      <c r="J178" s="26"/>
      <c r="K178" s="26"/>
    </row>
    <row r="179" spans="1:11">
      <c r="A179" s="417"/>
      <c r="B179" s="70" t="s">
        <v>403</v>
      </c>
      <c r="C179" s="68" t="s">
        <v>69</v>
      </c>
      <c r="D179" s="28"/>
      <c r="E179" s="73">
        <f>係数!$E$24</f>
        <v>29.4</v>
      </c>
      <c r="F179" s="71">
        <f t="shared" si="4"/>
        <v>0</v>
      </c>
      <c r="G179" s="70">
        <f>係数!$G$24</f>
        <v>2.9399999999999999E-2</v>
      </c>
      <c r="H179" s="72">
        <f t="shared" si="5"/>
        <v>0</v>
      </c>
      <c r="I179" s="26"/>
      <c r="J179" s="26"/>
      <c r="K179" s="26"/>
    </row>
    <row r="180" spans="1:11">
      <c r="A180" s="417"/>
      <c r="B180" s="70" t="s">
        <v>404</v>
      </c>
      <c r="C180" s="68" t="s">
        <v>69</v>
      </c>
      <c r="D180" s="28"/>
      <c r="E180" s="73">
        <f>係数!$E$25</f>
        <v>37.299999999999997</v>
      </c>
      <c r="F180" s="71">
        <f t="shared" si="4"/>
        <v>0</v>
      </c>
      <c r="G180" s="70">
        <f>係数!$G$25</f>
        <v>2.0899999999999998E-2</v>
      </c>
      <c r="H180" s="72">
        <f t="shared" si="5"/>
        <v>0</v>
      </c>
      <c r="I180" s="26"/>
      <c r="J180" s="26"/>
      <c r="K180" s="26"/>
    </row>
    <row r="181" spans="1:11">
      <c r="A181" s="417"/>
      <c r="B181" s="69" t="s">
        <v>405</v>
      </c>
      <c r="C181" s="78" t="s">
        <v>397</v>
      </c>
      <c r="D181" s="28"/>
      <c r="E181" s="92">
        <f>係数!$E$26</f>
        <v>21.1</v>
      </c>
      <c r="F181" s="93">
        <f t="shared" si="4"/>
        <v>0</v>
      </c>
      <c r="G181" s="94">
        <f>係数!$G$26</f>
        <v>1.0999999999999999E-2</v>
      </c>
      <c r="H181" s="72">
        <f t="shared" si="5"/>
        <v>0</v>
      </c>
      <c r="I181" s="26"/>
      <c r="J181" s="26"/>
      <c r="K181" s="26"/>
    </row>
    <row r="182" spans="1:11">
      <c r="A182" s="417"/>
      <c r="B182" s="69" t="s">
        <v>406</v>
      </c>
      <c r="C182" s="78" t="s">
        <v>397</v>
      </c>
      <c r="D182" s="28"/>
      <c r="E182" s="95">
        <f>係数!$E$27</f>
        <v>3.41</v>
      </c>
      <c r="F182" s="93">
        <f t="shared" si="4"/>
        <v>0</v>
      </c>
      <c r="G182" s="94">
        <f>係数!$G$27</f>
        <v>2.63E-2</v>
      </c>
      <c r="H182" s="72">
        <f t="shared" si="5"/>
        <v>0</v>
      </c>
      <c r="I182" s="26"/>
      <c r="J182" s="26"/>
      <c r="K182" s="26"/>
    </row>
    <row r="183" spans="1:11">
      <c r="A183" s="417"/>
      <c r="B183" s="69" t="s">
        <v>407</v>
      </c>
      <c r="C183" s="78" t="s">
        <v>397</v>
      </c>
      <c r="D183" s="28"/>
      <c r="E183" s="95">
        <f>係数!$E$28</f>
        <v>8.41</v>
      </c>
      <c r="F183" s="93">
        <f t="shared" si="4"/>
        <v>0</v>
      </c>
      <c r="G183" s="94">
        <f>係数!$G$28</f>
        <v>3.8399999999999997E-2</v>
      </c>
      <c r="H183" s="72">
        <f t="shared" si="5"/>
        <v>0</v>
      </c>
      <c r="I183" s="26"/>
      <c r="J183" s="26"/>
      <c r="K183" s="26"/>
    </row>
    <row r="184" spans="1:11">
      <c r="A184" s="417"/>
      <c r="B184" s="96" t="s">
        <v>408</v>
      </c>
      <c r="C184" s="78" t="s">
        <v>397</v>
      </c>
      <c r="D184" s="28"/>
      <c r="E184" s="43">
        <v>46</v>
      </c>
      <c r="F184" s="97">
        <f t="shared" si="4"/>
        <v>0</v>
      </c>
      <c r="G184" s="94">
        <f>係数!$G$29</f>
        <v>1.3599999999999999E-2</v>
      </c>
      <c r="H184" s="72">
        <f t="shared" si="5"/>
        <v>0</v>
      </c>
      <c r="I184" s="26"/>
      <c r="J184" s="26"/>
      <c r="K184" s="26"/>
    </row>
    <row r="185" spans="1:11">
      <c r="A185" s="417"/>
      <c r="B185" s="31" t="s">
        <v>437</v>
      </c>
      <c r="C185" s="31"/>
      <c r="D185" s="28"/>
      <c r="E185" s="31"/>
      <c r="F185" s="97">
        <f t="shared" si="4"/>
        <v>0</v>
      </c>
      <c r="G185" s="31"/>
      <c r="H185" s="72">
        <f t="shared" si="5"/>
        <v>0</v>
      </c>
      <c r="I185" s="26"/>
      <c r="J185" s="26"/>
      <c r="K185" s="26"/>
    </row>
    <row r="186" spans="1:11">
      <c r="A186" s="417"/>
      <c r="B186" s="31" t="s">
        <v>437</v>
      </c>
      <c r="C186" s="31"/>
      <c r="D186" s="28"/>
      <c r="E186" s="31"/>
      <c r="F186" s="97">
        <f t="shared" si="4"/>
        <v>0</v>
      </c>
      <c r="G186" s="31"/>
      <c r="H186" s="72">
        <f t="shared" si="5"/>
        <v>0</v>
      </c>
      <c r="I186" s="26"/>
      <c r="J186" s="26"/>
      <c r="K186" s="26"/>
    </row>
    <row r="187" spans="1:11">
      <c r="A187" s="417"/>
      <c r="B187" s="69" t="s">
        <v>410</v>
      </c>
      <c r="C187" s="78" t="s">
        <v>409</v>
      </c>
      <c r="D187" s="28"/>
      <c r="E187" s="95">
        <f>係数!$E$32</f>
        <v>1.02</v>
      </c>
      <c r="F187" s="93">
        <f t="shared" si="4"/>
        <v>0</v>
      </c>
      <c r="G187" s="98">
        <f>係数!$G$32</f>
        <v>0.06</v>
      </c>
      <c r="H187" s="72">
        <f>D187*G187</f>
        <v>0</v>
      </c>
      <c r="I187" s="26"/>
      <c r="J187" s="26"/>
      <c r="K187" s="26"/>
    </row>
    <row r="188" spans="1:11">
      <c r="A188" s="417"/>
      <c r="B188" s="69" t="s">
        <v>411</v>
      </c>
      <c r="C188" s="78" t="s">
        <v>409</v>
      </c>
      <c r="D188" s="28"/>
      <c r="E188" s="95">
        <f>係数!$E$33</f>
        <v>1.36</v>
      </c>
      <c r="F188" s="93">
        <f t="shared" si="4"/>
        <v>0</v>
      </c>
      <c r="G188" s="98">
        <f>係数!$G$33</f>
        <v>5.7000000000000002E-2</v>
      </c>
      <c r="H188" s="72">
        <f>D188*G188</f>
        <v>0</v>
      </c>
    </row>
    <row r="189" spans="1:11">
      <c r="A189" s="417"/>
      <c r="B189" s="69" t="s">
        <v>412</v>
      </c>
      <c r="C189" s="78" t="s">
        <v>409</v>
      </c>
      <c r="D189" s="28"/>
      <c r="E189" s="95">
        <f>係数!$E$34</f>
        <v>1.36</v>
      </c>
      <c r="F189" s="93">
        <f t="shared" si="4"/>
        <v>0</v>
      </c>
      <c r="G189" s="98">
        <f>係数!$G$34</f>
        <v>5.7000000000000002E-2</v>
      </c>
      <c r="H189" s="72">
        <f>D189*G189</f>
        <v>0</v>
      </c>
    </row>
    <row r="190" spans="1:11">
      <c r="A190" s="417"/>
      <c r="B190" s="69" t="s">
        <v>413</v>
      </c>
      <c r="C190" s="78" t="s">
        <v>409</v>
      </c>
      <c r="D190" s="28"/>
      <c r="E190" s="95">
        <f>係数!$E$35</f>
        <v>1.36</v>
      </c>
      <c r="F190" s="93">
        <f t="shared" si="4"/>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IF(係数!$G$45="","",係数!$G$45)</f>
        <v/>
      </c>
      <c r="H192" s="72">
        <f>IF(G192="",0,D192*G192)</f>
        <v>0</v>
      </c>
    </row>
    <row r="193" spans="1:8">
      <c r="A193" s="421"/>
      <c r="B193" s="69" t="s">
        <v>518</v>
      </c>
      <c r="C193" s="68" t="s">
        <v>419</v>
      </c>
      <c r="D193" s="28"/>
      <c r="E193" s="74">
        <f>係数!$E$40</f>
        <v>9.2799999999999994</v>
      </c>
      <c r="F193" s="71">
        <f>D193*E193</f>
        <v>0</v>
      </c>
      <c r="G193" s="75" t="str">
        <f>IF(係数!$G$46="","",係数!$G$46)</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137:H138"/>
    <mergeCell ref="B66:H67"/>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G160:G161"/>
    <mergeCell ref="B210:H211"/>
    <mergeCell ref="A196:C199"/>
    <mergeCell ref="D196:E196"/>
    <mergeCell ref="G196:G199"/>
    <mergeCell ref="H196:H199"/>
    <mergeCell ref="B208:H209"/>
  </mergeCells>
  <phoneticPr fontId="2"/>
  <conditionalFormatting sqref="C3">
    <cfRule type="expression" dxfId="23" priority="10" stopIfTrue="1">
      <formula>$C$3=""</formula>
    </cfRule>
  </conditionalFormatting>
  <conditionalFormatting sqref="C4:H4">
    <cfRule type="expression" dxfId="22" priority="9" stopIfTrue="1">
      <formula>$C$4=""</formula>
    </cfRule>
  </conditionalFormatting>
  <conditionalFormatting sqref="C145">
    <cfRule type="expression" dxfId="21" priority="4" stopIfTrue="1">
      <formula>$C$145=""</formula>
    </cfRule>
  </conditionalFormatting>
  <conditionalFormatting sqref="C146:H146">
    <cfRule type="expression" dxfId="20" priority="3" stopIfTrue="1">
      <formula>$C$146=""</formula>
    </cfRule>
  </conditionalFormatting>
  <conditionalFormatting sqref="C74">
    <cfRule type="expression" dxfId="19" priority="2" stopIfTrue="1">
      <formula>$C$74=""</formula>
    </cfRule>
  </conditionalFormatting>
  <conditionalFormatting sqref="C75:H75">
    <cfRule type="expression" dxfId="18" priority="1" stopIfTrue="1">
      <formula>$C$75=""</formula>
    </cfRule>
  </conditionalFormatting>
  <dataValidations xWindow="575" yWindow="769"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52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E46" sqref="E46"/>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422" t="s">
        <v>504</v>
      </c>
      <c r="B1" s="422"/>
      <c r="C1" s="422"/>
      <c r="D1" s="422"/>
      <c r="E1" s="422"/>
      <c r="F1" s="422"/>
      <c r="G1" s="422"/>
      <c r="H1" s="422"/>
    </row>
    <row r="2" spans="1:8" ht="13.5" customHeight="1">
      <c r="A2" s="422"/>
      <c r="B2" s="422"/>
      <c r="C2" s="422"/>
      <c r="D2" s="422"/>
      <c r="E2" s="422"/>
      <c r="F2" s="422"/>
      <c r="G2" s="422"/>
      <c r="H2" s="422"/>
    </row>
    <row r="3" spans="1:8" ht="18.75" customHeight="1">
      <c r="A3" s="405" t="s">
        <v>80</v>
      </c>
      <c r="B3" s="405"/>
      <c r="C3" s="406"/>
      <c r="D3" s="407"/>
      <c r="E3" s="407"/>
      <c r="F3" s="407"/>
      <c r="G3" s="407"/>
      <c r="H3" s="408"/>
    </row>
    <row r="4" spans="1:8" ht="18.75" customHeight="1">
      <c r="A4" s="405" t="s">
        <v>117</v>
      </c>
      <c r="B4" s="405"/>
      <c r="C4" s="409"/>
      <c r="D4" s="409"/>
      <c r="E4" s="409"/>
      <c r="F4" s="409"/>
      <c r="G4" s="409"/>
      <c r="H4" s="410"/>
    </row>
    <row r="5" spans="1:8" ht="15" customHeight="1">
      <c r="A5" s="411" t="s">
        <v>363</v>
      </c>
      <c r="B5" s="412"/>
      <c r="C5" s="412"/>
      <c r="D5" s="412"/>
      <c r="E5" s="412"/>
      <c r="F5" s="412"/>
      <c r="G5" s="412"/>
      <c r="H5" s="413"/>
    </row>
    <row r="6" spans="1:8" ht="15" customHeight="1">
      <c r="A6" s="60" t="s">
        <v>364</v>
      </c>
      <c r="B6" s="61"/>
      <c r="C6" s="61"/>
      <c r="D6" s="61"/>
      <c r="E6" s="61"/>
      <c r="F6" s="61"/>
      <c r="G6" s="61"/>
      <c r="H6" s="62"/>
    </row>
    <row r="7" spans="1:8" ht="15" customHeight="1">
      <c r="A7" s="60"/>
      <c r="B7" s="63" t="s">
        <v>365</v>
      </c>
      <c r="C7" s="61"/>
      <c r="D7" s="61"/>
      <c r="E7" s="61"/>
      <c r="F7" s="61"/>
      <c r="G7" s="61"/>
      <c r="H7" s="62"/>
    </row>
    <row r="8" spans="1:8" ht="3" customHeight="1">
      <c r="A8" s="60"/>
      <c r="B8" s="63"/>
      <c r="C8" s="61"/>
      <c r="D8" s="61"/>
      <c r="E8" s="61"/>
      <c r="F8" s="61"/>
      <c r="G8" s="61"/>
      <c r="H8" s="62"/>
    </row>
    <row r="9" spans="1:8" ht="15" customHeight="1">
      <c r="A9" s="60" t="s">
        <v>366</v>
      </c>
      <c r="B9" s="61"/>
      <c r="C9" s="61"/>
      <c r="D9" s="61"/>
      <c r="E9" s="61"/>
      <c r="F9" s="61"/>
      <c r="G9" s="61"/>
      <c r="H9" s="62"/>
    </row>
    <row r="10" spans="1:8" ht="15" customHeight="1">
      <c r="A10" s="60" t="s">
        <v>367</v>
      </c>
      <c r="B10" s="61"/>
      <c r="C10" s="61"/>
      <c r="D10" s="61"/>
      <c r="E10" s="61"/>
      <c r="F10" s="61"/>
      <c r="G10" s="61"/>
      <c r="H10" s="62"/>
    </row>
    <row r="11" spans="1:8" ht="15" customHeight="1">
      <c r="A11" s="60" t="s">
        <v>368</v>
      </c>
      <c r="B11" s="61"/>
      <c r="C11" s="61"/>
      <c r="D11" s="61"/>
      <c r="E11" s="61"/>
      <c r="F11" s="61"/>
      <c r="G11" s="61"/>
      <c r="H11" s="62"/>
    </row>
    <row r="12" spans="1:8" ht="15" customHeight="1">
      <c r="A12" s="60" t="s">
        <v>369</v>
      </c>
      <c r="B12" s="61"/>
      <c r="C12" s="61"/>
      <c r="D12" s="61"/>
      <c r="E12" s="61"/>
      <c r="F12" s="61"/>
      <c r="G12" s="61"/>
      <c r="H12" s="62"/>
    </row>
    <row r="13" spans="1:8" ht="15" customHeight="1">
      <c r="A13" s="60" t="s">
        <v>370</v>
      </c>
      <c r="B13" s="61"/>
      <c r="C13" s="61"/>
      <c r="D13" s="61"/>
      <c r="E13" s="61"/>
      <c r="F13" s="61"/>
      <c r="G13" s="61"/>
      <c r="H13" s="62"/>
    </row>
    <row r="14" spans="1:8" ht="15" customHeight="1">
      <c r="A14" s="60" t="s">
        <v>371</v>
      </c>
      <c r="B14" s="61"/>
      <c r="C14" s="61"/>
      <c r="D14" s="61"/>
      <c r="E14" s="61"/>
      <c r="F14" s="61"/>
      <c r="G14" s="61"/>
      <c r="H14" s="62"/>
    </row>
    <row r="15" spans="1:8" ht="15" customHeight="1">
      <c r="A15" s="60" t="s">
        <v>372</v>
      </c>
      <c r="B15" s="61"/>
      <c r="C15" s="61"/>
      <c r="D15" s="61"/>
      <c r="E15" s="61"/>
      <c r="F15" s="61"/>
      <c r="G15" s="61"/>
      <c r="H15" s="62"/>
    </row>
    <row r="16" spans="1:8" ht="15" customHeight="1">
      <c r="A16" s="64" t="s">
        <v>373</v>
      </c>
      <c r="B16" s="65"/>
      <c r="C16" s="65"/>
      <c r="D16" s="65"/>
      <c r="E16" s="65"/>
      <c r="F16" s="65"/>
      <c r="G16" s="65"/>
      <c r="H16" s="66"/>
    </row>
    <row r="17" spans="1:11" ht="7.5" customHeight="1">
      <c r="A17" s="67"/>
      <c r="B17" s="61"/>
      <c r="C17" s="65"/>
      <c r="D17" s="65"/>
      <c r="E17" s="61"/>
      <c r="F17" s="61"/>
      <c r="G17" s="65"/>
      <c r="H17" s="61"/>
    </row>
    <row r="18" spans="1:11">
      <c r="A18" s="402" t="s">
        <v>16</v>
      </c>
      <c r="B18" s="402"/>
      <c r="C18" s="402" t="s">
        <v>17</v>
      </c>
      <c r="D18" s="402" t="s">
        <v>374</v>
      </c>
      <c r="E18" s="414" t="s">
        <v>375</v>
      </c>
      <c r="F18" s="403" t="s">
        <v>376</v>
      </c>
      <c r="G18" s="402" t="s">
        <v>377</v>
      </c>
      <c r="H18" s="403" t="s">
        <v>378</v>
      </c>
    </row>
    <row r="19" spans="1:11">
      <c r="A19" s="402"/>
      <c r="B19" s="402"/>
      <c r="C19" s="402"/>
      <c r="D19" s="402"/>
      <c r="E19" s="415"/>
      <c r="F19" s="404"/>
      <c r="G19" s="402"/>
      <c r="H19" s="404"/>
      <c r="I19" s="26"/>
    </row>
    <row r="20" spans="1:11">
      <c r="A20" s="416" t="s">
        <v>379</v>
      </c>
      <c r="B20" s="69" t="s">
        <v>380</v>
      </c>
      <c r="C20" s="68" t="s">
        <v>381</v>
      </c>
      <c r="D20" s="28"/>
      <c r="E20" s="70">
        <f>係数!$E$7</f>
        <v>38.200000000000003</v>
      </c>
      <c r="F20" s="71">
        <f>D20*E20</f>
        <v>0</v>
      </c>
      <c r="G20" s="70">
        <f>係数!$G$7</f>
        <v>1.8700000000000001E-2</v>
      </c>
      <c r="H20" s="72">
        <f>F20*G20*44/12</f>
        <v>0</v>
      </c>
      <c r="I20" s="26"/>
    </row>
    <row r="21" spans="1:11">
      <c r="A21" s="417"/>
      <c r="B21" s="69" t="s">
        <v>382</v>
      </c>
      <c r="C21" s="68" t="s">
        <v>381</v>
      </c>
      <c r="D21" s="28"/>
      <c r="E21" s="70">
        <f>係数!$E$8</f>
        <v>35.299999999999997</v>
      </c>
      <c r="F21" s="71">
        <f t="shared" ref="F21:F52" si="0">D21*E21</f>
        <v>0</v>
      </c>
      <c r="G21" s="70">
        <f>係数!$G$8</f>
        <v>1.84E-2</v>
      </c>
      <c r="H21" s="72">
        <f t="shared" ref="H21:H44" si="1">F21*G21*44/12</f>
        <v>0</v>
      </c>
      <c r="I21" s="26"/>
    </row>
    <row r="22" spans="1:11">
      <c r="A22" s="417"/>
      <c r="B22" s="69" t="s">
        <v>384</v>
      </c>
      <c r="C22" s="68" t="s">
        <v>381</v>
      </c>
      <c r="D22" s="28"/>
      <c r="E22" s="70">
        <f>係数!$E$9</f>
        <v>34.6</v>
      </c>
      <c r="F22" s="71">
        <f t="shared" si="0"/>
        <v>0</v>
      </c>
      <c r="G22" s="70">
        <f>係数!$G$9</f>
        <v>1.83E-2</v>
      </c>
      <c r="H22" s="72">
        <f>F22*G22*44/12</f>
        <v>0</v>
      </c>
      <c r="I22" s="26"/>
    </row>
    <row r="23" spans="1:11">
      <c r="A23" s="417"/>
      <c r="B23" s="70" t="s">
        <v>385</v>
      </c>
      <c r="C23" s="68" t="s">
        <v>381</v>
      </c>
      <c r="D23" s="28"/>
      <c r="E23" s="70">
        <f>係数!$E$10</f>
        <v>33.6</v>
      </c>
      <c r="F23" s="71">
        <f t="shared" si="0"/>
        <v>0</v>
      </c>
      <c r="G23" s="70">
        <f>係数!$G$10</f>
        <v>1.8200000000000001E-2</v>
      </c>
      <c r="H23" s="72">
        <f t="shared" si="1"/>
        <v>0</v>
      </c>
      <c r="I23" s="26"/>
    </row>
    <row r="24" spans="1:11">
      <c r="A24" s="417"/>
      <c r="B24" s="70" t="s">
        <v>386</v>
      </c>
      <c r="C24" s="68" t="s">
        <v>381</v>
      </c>
      <c r="D24" s="28"/>
      <c r="E24" s="70">
        <f>係数!$E$11</f>
        <v>36.700000000000003</v>
      </c>
      <c r="F24" s="71">
        <f t="shared" si="0"/>
        <v>0</v>
      </c>
      <c r="G24" s="70">
        <f>係数!$G$11</f>
        <v>1.8499999999999999E-2</v>
      </c>
      <c r="H24" s="72">
        <f t="shared" si="1"/>
        <v>0</v>
      </c>
      <c r="I24" s="26"/>
      <c r="J24" s="26"/>
      <c r="K24" s="26"/>
    </row>
    <row r="25" spans="1:11">
      <c r="A25" s="417"/>
      <c r="B25" s="70" t="s">
        <v>388</v>
      </c>
      <c r="C25" s="68" t="s">
        <v>381</v>
      </c>
      <c r="D25" s="28"/>
      <c r="E25" s="70">
        <f>係数!$E$12</f>
        <v>37.700000000000003</v>
      </c>
      <c r="F25" s="71">
        <f t="shared" si="0"/>
        <v>0</v>
      </c>
      <c r="G25" s="70">
        <f>係数!$G$12</f>
        <v>1.8700000000000001E-2</v>
      </c>
      <c r="H25" s="72">
        <f t="shared" si="1"/>
        <v>0</v>
      </c>
      <c r="I25" s="26"/>
      <c r="J25" s="26"/>
      <c r="K25" s="26"/>
    </row>
    <row r="26" spans="1:11">
      <c r="A26" s="417"/>
      <c r="B26" s="70" t="s">
        <v>390</v>
      </c>
      <c r="C26" s="68" t="s">
        <v>381</v>
      </c>
      <c r="D26" s="28"/>
      <c r="E26" s="70">
        <f>係数!$E$13</f>
        <v>39.1</v>
      </c>
      <c r="F26" s="71">
        <f t="shared" si="0"/>
        <v>0</v>
      </c>
      <c r="G26" s="70">
        <f>係数!$G$13</f>
        <v>1.89E-2</v>
      </c>
      <c r="H26" s="72">
        <f t="shared" si="1"/>
        <v>0</v>
      </c>
      <c r="I26" s="26"/>
      <c r="J26" s="26"/>
      <c r="K26" s="26"/>
    </row>
    <row r="27" spans="1:11">
      <c r="A27" s="417"/>
      <c r="B27" s="70" t="s">
        <v>391</v>
      </c>
      <c r="C27" s="68" t="s">
        <v>381</v>
      </c>
      <c r="D27" s="28"/>
      <c r="E27" s="70">
        <f>係数!$E$14</f>
        <v>41.9</v>
      </c>
      <c r="F27" s="71">
        <f t="shared" si="0"/>
        <v>0</v>
      </c>
      <c r="G27" s="70">
        <f>係数!$G$14</f>
        <v>1.95E-2</v>
      </c>
      <c r="H27" s="72">
        <f t="shared" si="1"/>
        <v>0</v>
      </c>
      <c r="I27" s="26"/>
      <c r="J27" s="26"/>
      <c r="K27" s="26"/>
    </row>
    <row r="28" spans="1:11">
      <c r="A28" s="417"/>
      <c r="B28" s="70" t="s">
        <v>392</v>
      </c>
      <c r="C28" s="68" t="s">
        <v>69</v>
      </c>
      <c r="D28" s="28"/>
      <c r="E28" s="70">
        <f>係数!$E$15</f>
        <v>40.9</v>
      </c>
      <c r="F28" s="71">
        <f t="shared" si="0"/>
        <v>0</v>
      </c>
      <c r="G28" s="70">
        <f>係数!$G$15</f>
        <v>2.0799999999999999E-2</v>
      </c>
      <c r="H28" s="72">
        <f t="shared" si="1"/>
        <v>0</v>
      </c>
      <c r="I28" s="26"/>
      <c r="J28" s="26"/>
      <c r="K28" s="26"/>
    </row>
    <row r="29" spans="1:11">
      <c r="A29" s="417"/>
      <c r="B29" s="70" t="s">
        <v>394</v>
      </c>
      <c r="C29" s="68" t="s">
        <v>69</v>
      </c>
      <c r="D29" s="28"/>
      <c r="E29" s="70">
        <f>係数!$E$16</f>
        <v>29.9</v>
      </c>
      <c r="F29" s="71">
        <f t="shared" si="0"/>
        <v>0</v>
      </c>
      <c r="G29" s="70">
        <f>係数!$G$16</f>
        <v>2.5399999999999999E-2</v>
      </c>
      <c r="H29" s="72">
        <f t="shared" si="1"/>
        <v>0</v>
      </c>
      <c r="I29" s="26"/>
      <c r="J29" s="26"/>
      <c r="K29" s="26"/>
    </row>
    <row r="30" spans="1:11">
      <c r="A30" s="417"/>
      <c r="B30" s="70" t="s">
        <v>395</v>
      </c>
      <c r="C30" s="68" t="s">
        <v>69</v>
      </c>
      <c r="D30" s="28"/>
      <c r="E30" s="70">
        <f>係数!$E$17</f>
        <v>50.8</v>
      </c>
      <c r="F30" s="71">
        <f t="shared" si="0"/>
        <v>0</v>
      </c>
      <c r="G30" s="70">
        <f>係数!$G$17</f>
        <v>1.61E-2</v>
      </c>
      <c r="H30" s="72">
        <f t="shared" si="1"/>
        <v>0</v>
      </c>
      <c r="I30" s="26"/>
      <c r="J30" s="26"/>
      <c r="K30" s="26"/>
    </row>
    <row r="31" spans="1:11">
      <c r="A31" s="417"/>
      <c r="B31" s="70" t="s">
        <v>396</v>
      </c>
      <c r="C31" s="68" t="s">
        <v>397</v>
      </c>
      <c r="D31" s="28"/>
      <c r="E31" s="70">
        <f>係数!$E$18</f>
        <v>44.9</v>
      </c>
      <c r="F31" s="71">
        <f t="shared" si="0"/>
        <v>0</v>
      </c>
      <c r="G31" s="70">
        <f>係数!$G$18</f>
        <v>1.4200000000000001E-2</v>
      </c>
      <c r="H31" s="72">
        <f t="shared" si="1"/>
        <v>0</v>
      </c>
      <c r="I31" s="26"/>
      <c r="J31" s="26"/>
      <c r="K31" s="26"/>
    </row>
    <row r="32" spans="1:11">
      <c r="A32" s="417"/>
      <c r="B32" s="70" t="s">
        <v>398</v>
      </c>
      <c r="C32" s="68" t="s">
        <v>69</v>
      </c>
      <c r="D32" s="28"/>
      <c r="E32" s="70">
        <f>係数!$E$19</f>
        <v>54.6</v>
      </c>
      <c r="F32" s="71">
        <f t="shared" si="0"/>
        <v>0</v>
      </c>
      <c r="G32" s="70">
        <f>係数!$G$19</f>
        <v>1.35E-2</v>
      </c>
      <c r="H32" s="72">
        <f t="shared" si="1"/>
        <v>0</v>
      </c>
      <c r="I32" s="26"/>
      <c r="J32" s="26"/>
      <c r="K32" s="26"/>
    </row>
    <row r="33" spans="1:14">
      <c r="A33" s="417"/>
      <c r="B33" s="70" t="s">
        <v>399</v>
      </c>
      <c r="C33" s="68" t="s">
        <v>397</v>
      </c>
      <c r="D33" s="28"/>
      <c r="E33" s="70">
        <f>係数!$E$20</f>
        <v>43.5</v>
      </c>
      <c r="F33" s="71">
        <f t="shared" si="0"/>
        <v>0</v>
      </c>
      <c r="G33" s="70">
        <f>係数!$G$20</f>
        <v>1.3899999999999999E-2</v>
      </c>
      <c r="H33" s="72">
        <f t="shared" si="1"/>
        <v>0</v>
      </c>
      <c r="I33" s="26"/>
      <c r="J33" s="26"/>
      <c r="K33" s="26"/>
    </row>
    <row r="34" spans="1:14">
      <c r="A34" s="417"/>
      <c r="B34" s="70" t="s">
        <v>400</v>
      </c>
      <c r="C34" s="68" t="s">
        <v>69</v>
      </c>
      <c r="D34" s="28"/>
      <c r="E34" s="73">
        <f>係数!$E$21</f>
        <v>29</v>
      </c>
      <c r="F34" s="71">
        <f t="shared" si="0"/>
        <v>0</v>
      </c>
      <c r="G34" s="70">
        <f>係数!$G$21</f>
        <v>2.4500000000000001E-2</v>
      </c>
      <c r="H34" s="72">
        <f t="shared" si="1"/>
        <v>0</v>
      </c>
      <c r="I34" s="26"/>
      <c r="J34" s="26"/>
      <c r="K34" s="26"/>
    </row>
    <row r="35" spans="1:14">
      <c r="A35" s="417"/>
      <c r="B35" s="70" t="s">
        <v>401</v>
      </c>
      <c r="C35" s="68" t="s">
        <v>69</v>
      </c>
      <c r="D35" s="28"/>
      <c r="E35" s="73">
        <f>係数!$E$22</f>
        <v>25.7</v>
      </c>
      <c r="F35" s="71">
        <f t="shared" si="0"/>
        <v>0</v>
      </c>
      <c r="G35" s="70">
        <f>係数!$G$22</f>
        <v>2.47E-2</v>
      </c>
      <c r="H35" s="72">
        <f t="shared" si="1"/>
        <v>0</v>
      </c>
      <c r="I35" s="26"/>
      <c r="J35" s="26"/>
      <c r="K35" s="26"/>
    </row>
    <row r="36" spans="1:14">
      <c r="A36" s="417"/>
      <c r="B36" s="70" t="s">
        <v>402</v>
      </c>
      <c r="C36" s="68" t="s">
        <v>69</v>
      </c>
      <c r="D36" s="28"/>
      <c r="E36" s="73">
        <f>係数!$E$23</f>
        <v>26.9</v>
      </c>
      <c r="F36" s="71">
        <f t="shared" si="0"/>
        <v>0</v>
      </c>
      <c r="G36" s="70">
        <f>係数!$G$23</f>
        <v>2.5499999999999998E-2</v>
      </c>
      <c r="H36" s="72">
        <f>F36*G36*44/12</f>
        <v>0</v>
      </c>
      <c r="I36" s="26"/>
      <c r="J36" s="26"/>
      <c r="K36" s="26"/>
    </row>
    <row r="37" spans="1:14">
      <c r="A37" s="417"/>
      <c r="B37" s="70" t="s">
        <v>403</v>
      </c>
      <c r="C37" s="68" t="s">
        <v>69</v>
      </c>
      <c r="D37" s="28"/>
      <c r="E37" s="73">
        <f>係数!$E$24</f>
        <v>29.4</v>
      </c>
      <c r="F37" s="71">
        <f t="shared" si="0"/>
        <v>0</v>
      </c>
      <c r="G37" s="70">
        <f>係数!$G$24</f>
        <v>2.9399999999999999E-2</v>
      </c>
      <c r="H37" s="72">
        <f t="shared" si="1"/>
        <v>0</v>
      </c>
      <c r="I37" s="26"/>
      <c r="J37" s="26"/>
      <c r="K37" s="26"/>
    </row>
    <row r="38" spans="1:14">
      <c r="A38" s="417"/>
      <c r="B38" s="70" t="s">
        <v>404</v>
      </c>
      <c r="C38" s="68" t="s">
        <v>69</v>
      </c>
      <c r="D38" s="28"/>
      <c r="E38" s="73">
        <f>係数!$E$25</f>
        <v>37.299999999999997</v>
      </c>
      <c r="F38" s="71">
        <f t="shared" si="0"/>
        <v>0</v>
      </c>
      <c r="G38" s="70">
        <f>係数!$G$25</f>
        <v>2.0899999999999998E-2</v>
      </c>
      <c r="H38" s="72">
        <f t="shared" si="1"/>
        <v>0</v>
      </c>
      <c r="I38" s="26"/>
      <c r="J38" s="26"/>
      <c r="K38" s="26"/>
    </row>
    <row r="39" spans="1:14">
      <c r="A39" s="417"/>
      <c r="B39" s="69" t="s">
        <v>405</v>
      </c>
      <c r="C39" s="78" t="s">
        <v>397</v>
      </c>
      <c r="D39" s="28"/>
      <c r="E39" s="92">
        <f>係数!$E$26</f>
        <v>21.1</v>
      </c>
      <c r="F39" s="93">
        <f t="shared" si="0"/>
        <v>0</v>
      </c>
      <c r="G39" s="94">
        <f>係数!$G$26</f>
        <v>1.0999999999999999E-2</v>
      </c>
      <c r="H39" s="72">
        <f t="shared" si="1"/>
        <v>0</v>
      </c>
      <c r="I39" s="26"/>
      <c r="J39" s="26"/>
      <c r="K39" s="26"/>
    </row>
    <row r="40" spans="1:14">
      <c r="A40" s="417"/>
      <c r="B40" s="69" t="s">
        <v>406</v>
      </c>
      <c r="C40" s="78" t="s">
        <v>397</v>
      </c>
      <c r="D40" s="28"/>
      <c r="E40" s="95">
        <f>係数!$E$27</f>
        <v>3.41</v>
      </c>
      <c r="F40" s="93">
        <f t="shared" si="0"/>
        <v>0</v>
      </c>
      <c r="G40" s="94">
        <f>係数!$G$27</f>
        <v>2.63E-2</v>
      </c>
      <c r="H40" s="72">
        <f t="shared" si="1"/>
        <v>0</v>
      </c>
      <c r="I40" s="26"/>
      <c r="J40" s="26"/>
      <c r="K40" s="26"/>
    </row>
    <row r="41" spans="1:14">
      <c r="A41" s="417"/>
      <c r="B41" s="69" t="s">
        <v>407</v>
      </c>
      <c r="C41" s="78" t="s">
        <v>397</v>
      </c>
      <c r="D41" s="28"/>
      <c r="E41" s="95">
        <f>係数!$E$28</f>
        <v>8.41</v>
      </c>
      <c r="F41" s="93">
        <f t="shared" si="0"/>
        <v>0</v>
      </c>
      <c r="G41" s="94">
        <f>係数!$G$28</f>
        <v>3.8399999999999997E-2</v>
      </c>
      <c r="H41" s="72">
        <f t="shared" si="1"/>
        <v>0</v>
      </c>
      <c r="I41" s="26"/>
      <c r="M41" s="26"/>
      <c r="N41" s="26" t="s">
        <v>461</v>
      </c>
    </row>
    <row r="42" spans="1:14">
      <c r="A42" s="417"/>
      <c r="B42" s="96" t="s">
        <v>408</v>
      </c>
      <c r="C42" s="78" t="s">
        <v>397</v>
      </c>
      <c r="D42" s="28"/>
      <c r="E42" s="43">
        <v>46</v>
      </c>
      <c r="F42" s="97">
        <f t="shared" si="0"/>
        <v>0</v>
      </c>
      <c r="G42" s="94">
        <f>係数!$G$29</f>
        <v>1.3599999999999999E-2</v>
      </c>
      <c r="H42" s="72">
        <f t="shared" si="1"/>
        <v>0</v>
      </c>
      <c r="I42" s="26"/>
      <c r="M42" s="26" t="s">
        <v>460</v>
      </c>
      <c r="N42" s="26">
        <v>46</v>
      </c>
    </row>
    <row r="43" spans="1:14">
      <c r="A43" s="417"/>
      <c r="B43" s="31" t="s">
        <v>437</v>
      </c>
      <c r="C43" s="31"/>
      <c r="D43" s="28"/>
      <c r="E43" s="31"/>
      <c r="F43" s="97">
        <f t="shared" si="0"/>
        <v>0</v>
      </c>
      <c r="G43" s="31"/>
      <c r="H43" s="72">
        <f t="shared" si="1"/>
        <v>0</v>
      </c>
      <c r="I43" s="26"/>
      <c r="M43" s="26" t="s">
        <v>462</v>
      </c>
      <c r="N43" s="26">
        <v>46.046550000000003</v>
      </c>
    </row>
    <row r="44" spans="1:14">
      <c r="A44" s="417"/>
      <c r="B44" s="31" t="s">
        <v>437</v>
      </c>
      <c r="C44" s="31"/>
      <c r="D44" s="28"/>
      <c r="E44" s="31"/>
      <c r="F44" s="97">
        <f t="shared" si="0"/>
        <v>0</v>
      </c>
      <c r="G44" s="31"/>
      <c r="H44" s="72">
        <f t="shared" si="1"/>
        <v>0</v>
      </c>
      <c r="I44" s="26"/>
      <c r="M44" s="26" t="s">
        <v>463</v>
      </c>
      <c r="N44" s="26">
        <v>62.8</v>
      </c>
    </row>
    <row r="45" spans="1:14">
      <c r="A45" s="417"/>
      <c r="B45" s="69" t="s">
        <v>410</v>
      </c>
      <c r="C45" s="78" t="s">
        <v>409</v>
      </c>
      <c r="D45" s="28"/>
      <c r="E45" s="95">
        <f>係数!$E$32</f>
        <v>1.02</v>
      </c>
      <c r="F45" s="93">
        <f t="shared" si="0"/>
        <v>0</v>
      </c>
      <c r="G45" s="98">
        <f>係数!$G$32</f>
        <v>0.06</v>
      </c>
      <c r="H45" s="72">
        <f>D45*G45</f>
        <v>0</v>
      </c>
      <c r="I45" s="26"/>
      <c r="M45" s="26" t="s">
        <v>464</v>
      </c>
      <c r="N45" s="26">
        <v>62.8</v>
      </c>
    </row>
    <row r="46" spans="1:14">
      <c r="A46" s="417"/>
      <c r="B46" s="69" t="s">
        <v>411</v>
      </c>
      <c r="C46" s="78" t="s">
        <v>409</v>
      </c>
      <c r="D46" s="28"/>
      <c r="E46" s="95">
        <f>係数!$E$33</f>
        <v>1.36</v>
      </c>
      <c r="F46" s="93">
        <f t="shared" si="0"/>
        <v>0</v>
      </c>
      <c r="G46" s="98">
        <f>係数!$G$33</f>
        <v>5.7000000000000002E-2</v>
      </c>
      <c r="H46" s="72">
        <f>D46*G46</f>
        <v>0</v>
      </c>
    </row>
    <row r="47" spans="1:14">
      <c r="A47" s="417"/>
      <c r="B47" s="69" t="s">
        <v>412</v>
      </c>
      <c r="C47" s="78" t="s">
        <v>409</v>
      </c>
      <c r="D47" s="28"/>
      <c r="E47" s="95">
        <f>係数!$E$34</f>
        <v>1.36</v>
      </c>
      <c r="F47" s="93">
        <f t="shared" si="0"/>
        <v>0</v>
      </c>
      <c r="G47" s="98">
        <f>係数!$G$34</f>
        <v>5.7000000000000002E-2</v>
      </c>
      <c r="H47" s="72">
        <f>D47*G47</f>
        <v>0</v>
      </c>
    </row>
    <row r="48" spans="1:14">
      <c r="A48" s="417"/>
      <c r="B48" s="69" t="s">
        <v>413</v>
      </c>
      <c r="C48" s="78" t="s">
        <v>409</v>
      </c>
      <c r="D48" s="28"/>
      <c r="E48" s="95">
        <f>係数!$E$35</f>
        <v>1.36</v>
      </c>
      <c r="F48" s="93">
        <f t="shared" si="0"/>
        <v>0</v>
      </c>
      <c r="G48" s="98">
        <f>係数!$G$35</f>
        <v>5.7000000000000002E-2</v>
      </c>
      <c r="H48" s="72">
        <f>D48*G48</f>
        <v>0</v>
      </c>
    </row>
    <row r="49" spans="1:8" ht="14.25">
      <c r="A49" s="417"/>
      <c r="B49" s="418" t="s">
        <v>414</v>
      </c>
      <c r="C49" s="419"/>
      <c r="D49" s="388" t="s">
        <v>415</v>
      </c>
      <c r="E49" s="388"/>
      <c r="F49" s="76">
        <f>SUM(F20:F48)</f>
        <v>0</v>
      </c>
      <c r="G49" s="77" t="s">
        <v>416</v>
      </c>
      <c r="H49" s="76">
        <f>SUM(H20:H48)</f>
        <v>0</v>
      </c>
    </row>
    <row r="50" spans="1:8">
      <c r="A50" s="420" t="s">
        <v>417</v>
      </c>
      <c r="B50" s="69" t="s">
        <v>517</v>
      </c>
      <c r="C50" s="68" t="s">
        <v>419</v>
      </c>
      <c r="D50" s="28"/>
      <c r="E50" s="74">
        <f>係数!$E$39</f>
        <v>9.9700000000000006</v>
      </c>
      <c r="F50" s="71">
        <f t="shared" si="0"/>
        <v>0</v>
      </c>
      <c r="G50" s="75" t="str">
        <f>IF(係数!$G$45="","",係数!$G$45)</f>
        <v/>
      </c>
      <c r="H50" s="72">
        <f>IF(G50="",0,D50*G50)</f>
        <v>0</v>
      </c>
    </row>
    <row r="51" spans="1:8">
      <c r="A51" s="421"/>
      <c r="B51" s="69" t="s">
        <v>518</v>
      </c>
      <c r="C51" s="68" t="s">
        <v>419</v>
      </c>
      <c r="D51" s="28"/>
      <c r="E51" s="74">
        <f>係数!$E$40</f>
        <v>9.2799999999999994</v>
      </c>
      <c r="F51" s="71">
        <f t="shared" si="0"/>
        <v>0</v>
      </c>
      <c r="G51" s="75" t="str">
        <f>IF(係数!$G$46="","",係数!$G$46)</f>
        <v/>
      </c>
      <c r="H51" s="72">
        <f>IF(G51="",0,D51*G51)</f>
        <v>0</v>
      </c>
    </row>
    <row r="52" spans="1:8">
      <c r="A52" s="421"/>
      <c r="B52" s="31" t="s">
        <v>459</v>
      </c>
      <c r="C52" s="78" t="s">
        <v>419</v>
      </c>
      <c r="D52" s="28"/>
      <c r="E52" s="74">
        <f>係数!$E$41</f>
        <v>9.76</v>
      </c>
      <c r="F52" s="71">
        <f t="shared" si="0"/>
        <v>0</v>
      </c>
      <c r="G52" s="43"/>
      <c r="H52" s="72">
        <f>D52*G52</f>
        <v>0</v>
      </c>
    </row>
    <row r="53" spans="1:8" ht="15" thickBot="1">
      <c r="A53" s="421"/>
      <c r="B53" s="418" t="s">
        <v>422</v>
      </c>
      <c r="C53" s="419"/>
      <c r="D53" s="388" t="s">
        <v>415</v>
      </c>
      <c r="E53" s="388"/>
      <c r="F53" s="79">
        <f>SUM(F50:F52)</f>
        <v>0</v>
      </c>
      <c r="G53" s="80" t="s">
        <v>416</v>
      </c>
      <c r="H53" s="81">
        <f>SUM(H50:H52)</f>
        <v>0</v>
      </c>
    </row>
    <row r="54" spans="1:8" ht="14.25" thickTop="1">
      <c r="A54" s="382" t="s">
        <v>424</v>
      </c>
      <c r="B54" s="383"/>
      <c r="C54" s="383"/>
      <c r="D54" s="388" t="s">
        <v>425</v>
      </c>
      <c r="E54" s="388"/>
      <c r="F54" s="82">
        <f>SUM(F53,F49)</f>
        <v>0</v>
      </c>
      <c r="G54" s="389" t="s">
        <v>426</v>
      </c>
      <c r="H54" s="392">
        <f>SUM(H53,H49)</f>
        <v>0</v>
      </c>
    </row>
    <row r="55" spans="1:8" ht="14.25" thickBot="1">
      <c r="A55" s="384"/>
      <c r="B55" s="385"/>
      <c r="C55" s="385"/>
      <c r="D55" s="395" t="s">
        <v>427</v>
      </c>
      <c r="E55" s="395"/>
      <c r="F55" s="83">
        <v>2.58E-2</v>
      </c>
      <c r="G55" s="390"/>
      <c r="H55" s="393"/>
    </row>
    <row r="56" spans="1:8" ht="14.25" thickTop="1">
      <c r="A56" s="384"/>
      <c r="B56" s="385"/>
      <c r="C56" s="385"/>
      <c r="D56" s="396" t="s">
        <v>428</v>
      </c>
      <c r="E56" s="397"/>
      <c r="F56" s="400">
        <f>F54*F55</f>
        <v>0</v>
      </c>
      <c r="G56" s="390"/>
      <c r="H56" s="393"/>
    </row>
    <row r="57" spans="1:8" ht="14.25" thickBot="1">
      <c r="A57" s="386"/>
      <c r="B57" s="387"/>
      <c r="C57" s="387"/>
      <c r="D57" s="398"/>
      <c r="E57" s="399"/>
      <c r="F57" s="401"/>
      <c r="G57" s="391"/>
      <c r="H57" s="394"/>
    </row>
    <row r="58" spans="1:8" ht="14.25" thickTop="1">
      <c r="A58" s="67" t="s">
        <v>429</v>
      </c>
      <c r="B58" s="84"/>
      <c r="C58" s="85"/>
      <c r="D58" s="85"/>
      <c r="E58" s="85"/>
      <c r="F58" s="85"/>
      <c r="G58" s="85"/>
      <c r="H58" s="85"/>
    </row>
    <row r="59" spans="1:8">
      <c r="A59" s="67"/>
      <c r="B59" s="379" t="s">
        <v>435</v>
      </c>
      <c r="C59" s="380"/>
      <c r="D59" s="380"/>
      <c r="E59" s="380"/>
      <c r="F59" s="380"/>
      <c r="G59" s="380"/>
      <c r="H59" s="380"/>
    </row>
    <row r="60" spans="1:8">
      <c r="A60" s="67"/>
      <c r="B60" s="380"/>
      <c r="C60" s="380"/>
      <c r="D60" s="380"/>
      <c r="E60" s="380"/>
      <c r="F60" s="380"/>
      <c r="G60" s="380"/>
      <c r="H60" s="380"/>
    </row>
    <row r="61" spans="1:8">
      <c r="A61" s="67"/>
      <c r="B61" s="381" t="s">
        <v>430</v>
      </c>
      <c r="C61" s="381"/>
      <c r="D61" s="381"/>
      <c r="E61" s="381"/>
      <c r="F61" s="381"/>
      <c r="G61" s="381"/>
      <c r="H61" s="381"/>
    </row>
    <row r="62" spans="1:8">
      <c r="A62" s="67"/>
      <c r="B62" s="381"/>
      <c r="C62" s="381"/>
      <c r="D62" s="381"/>
      <c r="E62" s="381"/>
      <c r="F62" s="381"/>
      <c r="G62" s="381"/>
      <c r="H62" s="381"/>
    </row>
    <row r="63" spans="1:8">
      <c r="A63" s="67"/>
      <c r="B63" s="381"/>
      <c r="C63" s="381"/>
      <c r="D63" s="381"/>
      <c r="E63" s="381"/>
      <c r="F63" s="381"/>
      <c r="G63" s="381"/>
      <c r="H63" s="381"/>
    </row>
    <row r="64" spans="1:8">
      <c r="A64" s="67" t="s">
        <v>431</v>
      </c>
      <c r="B64" s="84"/>
      <c r="C64" s="85"/>
      <c r="D64" s="85"/>
      <c r="E64" s="85"/>
      <c r="F64" s="85"/>
      <c r="G64" s="85"/>
      <c r="H64" s="85"/>
    </row>
    <row r="65" spans="1:8">
      <c r="A65" s="67"/>
      <c r="B65" s="86" t="s">
        <v>438</v>
      </c>
      <c r="C65" s="85"/>
      <c r="D65" s="85"/>
      <c r="E65" s="85"/>
      <c r="F65" s="85"/>
      <c r="G65" s="84"/>
      <c r="H65" s="85"/>
    </row>
    <row r="66" spans="1:8">
      <c r="A66" s="67"/>
      <c r="B66" s="377" t="s">
        <v>519</v>
      </c>
      <c r="C66" s="378"/>
      <c r="D66" s="378"/>
      <c r="E66" s="378"/>
      <c r="F66" s="378"/>
      <c r="G66" s="378"/>
      <c r="H66" s="378"/>
    </row>
    <row r="67" spans="1:8">
      <c r="A67" s="67"/>
      <c r="B67" s="378"/>
      <c r="C67" s="378"/>
      <c r="D67" s="378"/>
      <c r="E67" s="378"/>
      <c r="F67" s="378"/>
      <c r="G67" s="378"/>
      <c r="H67" s="378"/>
    </row>
    <row r="68" spans="1:8">
      <c r="A68" s="67"/>
      <c r="B68" s="378" t="s">
        <v>432</v>
      </c>
      <c r="C68" s="378"/>
      <c r="D68" s="378"/>
      <c r="E68" s="378"/>
      <c r="F68" s="378"/>
      <c r="G68" s="378"/>
      <c r="H68" s="378"/>
    </row>
    <row r="69" spans="1:8">
      <c r="A69" s="67"/>
      <c r="B69" s="378"/>
      <c r="C69" s="378"/>
      <c r="D69" s="378"/>
      <c r="E69" s="378"/>
      <c r="F69" s="378"/>
      <c r="G69" s="378"/>
      <c r="H69" s="378"/>
    </row>
    <row r="70" spans="1:8">
      <c r="A70" s="67" t="s">
        <v>433</v>
      </c>
      <c r="B70" s="67"/>
      <c r="C70" s="67"/>
      <c r="D70" s="67"/>
      <c r="E70" s="67"/>
      <c r="F70" s="67"/>
      <c r="G70" s="67"/>
      <c r="H70" s="67"/>
    </row>
    <row r="71" spans="1:8">
      <c r="A71" s="67"/>
      <c r="B71" s="87" t="s">
        <v>434</v>
      </c>
      <c r="C71" s="67"/>
      <c r="D71" s="67"/>
      <c r="E71" s="67"/>
      <c r="F71" s="67"/>
      <c r="G71" s="67"/>
      <c r="H71" s="67"/>
    </row>
    <row r="72" spans="1:8" ht="13.5" customHeight="1">
      <c r="A72" s="422" t="s">
        <v>506</v>
      </c>
      <c r="B72" s="422"/>
      <c r="C72" s="422"/>
      <c r="D72" s="422"/>
      <c r="E72" s="422"/>
      <c r="F72" s="422"/>
      <c r="G72" s="422"/>
      <c r="H72" s="422"/>
    </row>
    <row r="73" spans="1:8" ht="13.5" customHeight="1">
      <c r="A73" s="422"/>
      <c r="B73" s="422"/>
      <c r="C73" s="422"/>
      <c r="D73" s="422"/>
      <c r="E73" s="422"/>
      <c r="F73" s="422"/>
      <c r="G73" s="422"/>
      <c r="H73" s="422"/>
    </row>
    <row r="74" spans="1:8" ht="18.75" customHeight="1">
      <c r="A74" s="405" t="s">
        <v>80</v>
      </c>
      <c r="B74" s="405"/>
      <c r="C74" s="406"/>
      <c r="D74" s="407"/>
      <c r="E74" s="407"/>
      <c r="F74" s="407"/>
      <c r="G74" s="407"/>
      <c r="H74" s="408"/>
    </row>
    <row r="75" spans="1:8" ht="18.75" customHeight="1">
      <c r="A75" s="405" t="s">
        <v>117</v>
      </c>
      <c r="B75" s="405"/>
      <c r="C75" s="409"/>
      <c r="D75" s="409"/>
      <c r="E75" s="409"/>
      <c r="F75" s="409"/>
      <c r="G75" s="409"/>
      <c r="H75" s="410"/>
    </row>
    <row r="76" spans="1:8" ht="15" customHeight="1">
      <c r="A76" s="411" t="s">
        <v>363</v>
      </c>
      <c r="B76" s="412"/>
      <c r="C76" s="412"/>
      <c r="D76" s="412"/>
      <c r="E76" s="412"/>
      <c r="F76" s="412"/>
      <c r="G76" s="412"/>
      <c r="H76" s="413"/>
    </row>
    <row r="77" spans="1:8" ht="15" customHeight="1">
      <c r="A77" s="60" t="s">
        <v>364</v>
      </c>
      <c r="B77" s="61"/>
      <c r="C77" s="61"/>
      <c r="D77" s="61"/>
      <c r="E77" s="61"/>
      <c r="F77" s="61"/>
      <c r="G77" s="61"/>
      <c r="H77" s="62"/>
    </row>
    <row r="78" spans="1:8" ht="15" customHeight="1">
      <c r="A78" s="60"/>
      <c r="B78" s="63" t="s">
        <v>365</v>
      </c>
      <c r="C78" s="61"/>
      <c r="D78" s="61"/>
      <c r="E78" s="61"/>
      <c r="F78" s="61"/>
      <c r="G78" s="61"/>
      <c r="H78" s="62"/>
    </row>
    <row r="79" spans="1:8" ht="3" customHeight="1">
      <c r="A79" s="60"/>
      <c r="B79" s="63"/>
      <c r="C79" s="61"/>
      <c r="D79" s="61"/>
      <c r="E79" s="61"/>
      <c r="F79" s="61"/>
      <c r="G79" s="61"/>
      <c r="H79" s="62"/>
    </row>
    <row r="80" spans="1:8" ht="15" customHeight="1">
      <c r="A80" s="60" t="s">
        <v>366</v>
      </c>
      <c r="B80" s="61"/>
      <c r="C80" s="61"/>
      <c r="D80" s="61"/>
      <c r="E80" s="61"/>
      <c r="F80" s="61"/>
      <c r="G80" s="61"/>
      <c r="H80" s="62"/>
    </row>
    <row r="81" spans="1:11" ht="15" customHeight="1">
      <c r="A81" s="60" t="s">
        <v>367</v>
      </c>
      <c r="B81" s="61"/>
      <c r="C81" s="61"/>
      <c r="D81" s="61"/>
      <c r="E81" s="61"/>
      <c r="F81" s="61"/>
      <c r="G81" s="61"/>
      <c r="H81" s="62"/>
    </row>
    <row r="82" spans="1:11" ht="15" customHeight="1">
      <c r="A82" s="60" t="s">
        <v>368</v>
      </c>
      <c r="B82" s="61"/>
      <c r="C82" s="61"/>
      <c r="D82" s="61"/>
      <c r="E82" s="61"/>
      <c r="F82" s="61"/>
      <c r="G82" s="61"/>
      <c r="H82" s="62"/>
    </row>
    <row r="83" spans="1:11" ht="15" customHeight="1">
      <c r="A83" s="60" t="s">
        <v>369</v>
      </c>
      <c r="B83" s="61"/>
      <c r="C83" s="61"/>
      <c r="D83" s="61"/>
      <c r="E83" s="61"/>
      <c r="F83" s="61"/>
      <c r="G83" s="61"/>
      <c r="H83" s="62"/>
    </row>
    <row r="84" spans="1:11" ht="15" customHeight="1">
      <c r="A84" s="60" t="s">
        <v>370</v>
      </c>
      <c r="B84" s="61"/>
      <c r="C84" s="61"/>
      <c r="D84" s="61"/>
      <c r="E84" s="61"/>
      <c r="F84" s="61"/>
      <c r="G84" s="61"/>
      <c r="H84" s="62"/>
    </row>
    <row r="85" spans="1:11" ht="15" customHeight="1">
      <c r="A85" s="60" t="s">
        <v>371</v>
      </c>
      <c r="B85" s="61"/>
      <c r="C85" s="61"/>
      <c r="D85" s="61"/>
      <c r="E85" s="61"/>
      <c r="F85" s="61"/>
      <c r="G85" s="61"/>
      <c r="H85" s="62"/>
    </row>
    <row r="86" spans="1:11" ht="15" customHeight="1">
      <c r="A86" s="60" t="s">
        <v>372</v>
      </c>
      <c r="B86" s="61"/>
      <c r="C86" s="61"/>
      <c r="D86" s="61"/>
      <c r="E86" s="61"/>
      <c r="F86" s="61"/>
      <c r="G86" s="61"/>
      <c r="H86" s="62"/>
    </row>
    <row r="87" spans="1:11" ht="15" customHeight="1">
      <c r="A87" s="64" t="s">
        <v>373</v>
      </c>
      <c r="B87" s="65"/>
      <c r="C87" s="65"/>
      <c r="D87" s="65"/>
      <c r="E87" s="65"/>
      <c r="F87" s="65"/>
      <c r="G87" s="65"/>
      <c r="H87" s="66"/>
    </row>
    <row r="88" spans="1:11" ht="7.5" customHeight="1">
      <c r="A88" s="67"/>
      <c r="B88" s="61"/>
      <c r="C88" s="65"/>
      <c r="D88" s="65"/>
      <c r="E88" s="61"/>
      <c r="F88" s="61"/>
      <c r="G88" s="65"/>
      <c r="H88" s="61"/>
    </row>
    <row r="89" spans="1:11">
      <c r="A89" s="402" t="s">
        <v>16</v>
      </c>
      <c r="B89" s="402"/>
      <c r="C89" s="402" t="s">
        <v>17</v>
      </c>
      <c r="D89" s="402" t="s">
        <v>374</v>
      </c>
      <c r="E89" s="414" t="s">
        <v>375</v>
      </c>
      <c r="F89" s="403" t="s">
        <v>376</v>
      </c>
      <c r="G89" s="402" t="s">
        <v>377</v>
      </c>
      <c r="H89" s="403" t="s">
        <v>378</v>
      </c>
    </row>
    <row r="90" spans="1:11">
      <c r="A90" s="402"/>
      <c r="B90" s="402"/>
      <c r="C90" s="402"/>
      <c r="D90" s="402"/>
      <c r="E90" s="415"/>
      <c r="F90" s="404"/>
      <c r="G90" s="402"/>
      <c r="H90" s="404"/>
      <c r="I90" s="26"/>
    </row>
    <row r="91" spans="1:11">
      <c r="A91" s="416" t="s">
        <v>379</v>
      </c>
      <c r="B91" s="69" t="s">
        <v>380</v>
      </c>
      <c r="C91" s="68" t="s">
        <v>381</v>
      </c>
      <c r="D91" s="28"/>
      <c r="E91" s="70">
        <f>係数!$E$7</f>
        <v>38.200000000000003</v>
      </c>
      <c r="F91" s="71">
        <f>D91*E91</f>
        <v>0</v>
      </c>
      <c r="G91" s="70">
        <f>係数!$G$7</f>
        <v>1.8700000000000001E-2</v>
      </c>
      <c r="H91" s="72">
        <f>F91*G91*44/12</f>
        <v>0</v>
      </c>
      <c r="I91" s="26"/>
    </row>
    <row r="92" spans="1:11">
      <c r="A92" s="417"/>
      <c r="B92" s="69" t="s">
        <v>382</v>
      </c>
      <c r="C92" s="68" t="s">
        <v>381</v>
      </c>
      <c r="D92" s="28"/>
      <c r="E92" s="70">
        <f>係数!$E$8</f>
        <v>35.299999999999997</v>
      </c>
      <c r="F92" s="71">
        <f t="shared" ref="F92:F119" si="2">D92*E92</f>
        <v>0</v>
      </c>
      <c r="G92" s="70">
        <f>係数!$G$8</f>
        <v>1.84E-2</v>
      </c>
      <c r="H92" s="72">
        <f>F92*G92*44/12</f>
        <v>0</v>
      </c>
      <c r="I92" s="26"/>
    </row>
    <row r="93" spans="1:11">
      <c r="A93" s="417"/>
      <c r="B93" s="69" t="s">
        <v>384</v>
      </c>
      <c r="C93" s="68" t="s">
        <v>381</v>
      </c>
      <c r="D93" s="28"/>
      <c r="E93" s="70">
        <f>係数!$E$9</f>
        <v>34.6</v>
      </c>
      <c r="F93" s="71">
        <f t="shared" si="2"/>
        <v>0</v>
      </c>
      <c r="G93" s="70">
        <f>係数!$G$9</f>
        <v>1.83E-2</v>
      </c>
      <c r="H93" s="72">
        <f>F93*G93*44/12</f>
        <v>0</v>
      </c>
      <c r="I93" s="26"/>
    </row>
    <row r="94" spans="1:11">
      <c r="A94" s="417"/>
      <c r="B94" s="70" t="s">
        <v>385</v>
      </c>
      <c r="C94" s="68" t="s">
        <v>381</v>
      </c>
      <c r="D94" s="28"/>
      <c r="E94" s="70">
        <f>係数!$E$10</f>
        <v>33.6</v>
      </c>
      <c r="F94" s="71">
        <f t="shared" si="2"/>
        <v>0</v>
      </c>
      <c r="G94" s="70">
        <f>係数!$G$10</f>
        <v>1.8200000000000001E-2</v>
      </c>
      <c r="H94" s="72">
        <f t="shared" ref="H94:H115" si="3">F94*G94*44/12</f>
        <v>0</v>
      </c>
      <c r="I94" s="26"/>
    </row>
    <row r="95" spans="1:11">
      <c r="A95" s="417"/>
      <c r="B95" s="70" t="s">
        <v>386</v>
      </c>
      <c r="C95" s="68" t="s">
        <v>381</v>
      </c>
      <c r="D95" s="28"/>
      <c r="E95" s="70">
        <f>係数!$E$11</f>
        <v>36.700000000000003</v>
      </c>
      <c r="F95" s="71">
        <f t="shared" si="2"/>
        <v>0</v>
      </c>
      <c r="G95" s="70">
        <f>係数!$G$11</f>
        <v>1.8499999999999999E-2</v>
      </c>
      <c r="H95" s="72">
        <f t="shared" si="3"/>
        <v>0</v>
      </c>
      <c r="I95" s="26"/>
      <c r="J95" s="26"/>
      <c r="K95" s="26"/>
    </row>
    <row r="96" spans="1:11">
      <c r="A96" s="417"/>
      <c r="B96" s="70" t="s">
        <v>388</v>
      </c>
      <c r="C96" s="68" t="s">
        <v>381</v>
      </c>
      <c r="D96" s="28"/>
      <c r="E96" s="70">
        <f>係数!$E$12</f>
        <v>37.700000000000003</v>
      </c>
      <c r="F96" s="71">
        <f t="shared" si="2"/>
        <v>0</v>
      </c>
      <c r="G96" s="70">
        <f>係数!$G$12</f>
        <v>1.8700000000000001E-2</v>
      </c>
      <c r="H96" s="72">
        <f t="shared" si="3"/>
        <v>0</v>
      </c>
      <c r="I96" s="26"/>
      <c r="J96" s="26"/>
      <c r="K96" s="26"/>
    </row>
    <row r="97" spans="1:11">
      <c r="A97" s="417"/>
      <c r="B97" s="70" t="s">
        <v>390</v>
      </c>
      <c r="C97" s="68" t="s">
        <v>381</v>
      </c>
      <c r="D97" s="28"/>
      <c r="E97" s="70">
        <f>係数!$E$13</f>
        <v>39.1</v>
      </c>
      <c r="F97" s="71">
        <f t="shared" si="2"/>
        <v>0</v>
      </c>
      <c r="G97" s="70">
        <f>係数!$G$13</f>
        <v>1.89E-2</v>
      </c>
      <c r="H97" s="72">
        <f t="shared" si="3"/>
        <v>0</v>
      </c>
      <c r="I97" s="26"/>
      <c r="J97" s="26"/>
      <c r="K97" s="26"/>
    </row>
    <row r="98" spans="1:11">
      <c r="A98" s="417"/>
      <c r="B98" s="70" t="s">
        <v>391</v>
      </c>
      <c r="C98" s="68" t="s">
        <v>381</v>
      </c>
      <c r="D98" s="28"/>
      <c r="E98" s="70">
        <f>係数!$E$14</f>
        <v>41.9</v>
      </c>
      <c r="F98" s="71">
        <f t="shared" si="2"/>
        <v>0</v>
      </c>
      <c r="G98" s="70">
        <f>係数!$G$14</f>
        <v>1.95E-2</v>
      </c>
      <c r="H98" s="72">
        <f t="shared" si="3"/>
        <v>0</v>
      </c>
      <c r="I98" s="26"/>
      <c r="J98" s="26"/>
      <c r="K98" s="26"/>
    </row>
    <row r="99" spans="1:11">
      <c r="A99" s="417"/>
      <c r="B99" s="70" t="s">
        <v>392</v>
      </c>
      <c r="C99" s="68" t="s">
        <v>69</v>
      </c>
      <c r="D99" s="28"/>
      <c r="E99" s="70">
        <f>係数!$E$15</f>
        <v>40.9</v>
      </c>
      <c r="F99" s="71">
        <f t="shared" si="2"/>
        <v>0</v>
      </c>
      <c r="G99" s="70">
        <f>係数!$G$15</f>
        <v>2.0799999999999999E-2</v>
      </c>
      <c r="H99" s="72">
        <f t="shared" si="3"/>
        <v>0</v>
      </c>
      <c r="I99" s="26"/>
      <c r="J99" s="26"/>
      <c r="K99" s="26"/>
    </row>
    <row r="100" spans="1:11">
      <c r="A100" s="417"/>
      <c r="B100" s="70" t="s">
        <v>394</v>
      </c>
      <c r="C100" s="68" t="s">
        <v>69</v>
      </c>
      <c r="D100" s="28"/>
      <c r="E100" s="70">
        <f>係数!$E$16</f>
        <v>29.9</v>
      </c>
      <c r="F100" s="71">
        <f t="shared" si="2"/>
        <v>0</v>
      </c>
      <c r="G100" s="70">
        <f>係数!$G$16</f>
        <v>2.5399999999999999E-2</v>
      </c>
      <c r="H100" s="72">
        <f t="shared" si="3"/>
        <v>0</v>
      </c>
      <c r="I100" s="26"/>
      <c r="J100" s="26"/>
      <c r="K100" s="26"/>
    </row>
    <row r="101" spans="1:11">
      <c r="A101" s="417"/>
      <c r="B101" s="70" t="s">
        <v>395</v>
      </c>
      <c r="C101" s="68" t="s">
        <v>69</v>
      </c>
      <c r="D101" s="28"/>
      <c r="E101" s="70">
        <f>係数!$E$17</f>
        <v>50.8</v>
      </c>
      <c r="F101" s="71">
        <f t="shared" si="2"/>
        <v>0</v>
      </c>
      <c r="G101" s="70">
        <f>係数!$G$17</f>
        <v>1.61E-2</v>
      </c>
      <c r="H101" s="72">
        <f t="shared" si="3"/>
        <v>0</v>
      </c>
      <c r="I101" s="26"/>
      <c r="J101" s="26"/>
      <c r="K101" s="26"/>
    </row>
    <row r="102" spans="1:11">
      <c r="A102" s="417"/>
      <c r="B102" s="70" t="s">
        <v>396</v>
      </c>
      <c r="C102" s="68" t="s">
        <v>397</v>
      </c>
      <c r="D102" s="28"/>
      <c r="E102" s="70">
        <f>係数!$E$18</f>
        <v>44.9</v>
      </c>
      <c r="F102" s="71">
        <f t="shared" si="2"/>
        <v>0</v>
      </c>
      <c r="G102" s="70">
        <f>係数!$G$18</f>
        <v>1.4200000000000001E-2</v>
      </c>
      <c r="H102" s="72">
        <f t="shared" si="3"/>
        <v>0</v>
      </c>
      <c r="I102" s="26"/>
      <c r="J102" s="26"/>
      <c r="K102" s="26"/>
    </row>
    <row r="103" spans="1:11">
      <c r="A103" s="417"/>
      <c r="B103" s="70" t="s">
        <v>398</v>
      </c>
      <c r="C103" s="68" t="s">
        <v>69</v>
      </c>
      <c r="D103" s="28"/>
      <c r="E103" s="70">
        <f>係数!$E$19</f>
        <v>54.6</v>
      </c>
      <c r="F103" s="71">
        <f t="shared" si="2"/>
        <v>0</v>
      </c>
      <c r="G103" s="70">
        <f>係数!$G$19</f>
        <v>1.35E-2</v>
      </c>
      <c r="H103" s="72">
        <f t="shared" si="3"/>
        <v>0</v>
      </c>
      <c r="I103" s="26"/>
      <c r="J103" s="26"/>
      <c r="K103" s="26"/>
    </row>
    <row r="104" spans="1:11">
      <c r="A104" s="417"/>
      <c r="B104" s="70" t="s">
        <v>399</v>
      </c>
      <c r="C104" s="68" t="s">
        <v>397</v>
      </c>
      <c r="D104" s="28"/>
      <c r="E104" s="70">
        <f>係数!$E$20</f>
        <v>43.5</v>
      </c>
      <c r="F104" s="71">
        <f t="shared" si="2"/>
        <v>0</v>
      </c>
      <c r="G104" s="70">
        <f>係数!$G$20</f>
        <v>1.3899999999999999E-2</v>
      </c>
      <c r="H104" s="72">
        <f t="shared" si="3"/>
        <v>0</v>
      </c>
      <c r="I104" s="26"/>
      <c r="J104" s="26"/>
      <c r="K104" s="26"/>
    </row>
    <row r="105" spans="1:11">
      <c r="A105" s="417"/>
      <c r="B105" s="70" t="s">
        <v>400</v>
      </c>
      <c r="C105" s="68" t="s">
        <v>69</v>
      </c>
      <c r="D105" s="28"/>
      <c r="E105" s="73">
        <f>係数!$E$21</f>
        <v>29</v>
      </c>
      <c r="F105" s="71">
        <f t="shared" si="2"/>
        <v>0</v>
      </c>
      <c r="G105" s="70">
        <f>係数!$G$21</f>
        <v>2.4500000000000001E-2</v>
      </c>
      <c r="H105" s="72">
        <f t="shared" si="3"/>
        <v>0</v>
      </c>
      <c r="I105" s="26"/>
      <c r="J105" s="26"/>
      <c r="K105" s="26"/>
    </row>
    <row r="106" spans="1:11">
      <c r="A106" s="417"/>
      <c r="B106" s="70" t="s">
        <v>401</v>
      </c>
      <c r="C106" s="68" t="s">
        <v>69</v>
      </c>
      <c r="D106" s="28"/>
      <c r="E106" s="73">
        <f>係数!$E$22</f>
        <v>25.7</v>
      </c>
      <c r="F106" s="71">
        <f t="shared" si="2"/>
        <v>0</v>
      </c>
      <c r="G106" s="70">
        <f>係数!$G$22</f>
        <v>2.47E-2</v>
      </c>
      <c r="H106" s="72">
        <f t="shared" si="3"/>
        <v>0</v>
      </c>
      <c r="I106" s="26"/>
      <c r="J106" s="26"/>
      <c r="K106" s="26"/>
    </row>
    <row r="107" spans="1:11">
      <c r="A107" s="417"/>
      <c r="B107" s="70" t="s">
        <v>402</v>
      </c>
      <c r="C107" s="68" t="s">
        <v>69</v>
      </c>
      <c r="D107" s="28"/>
      <c r="E107" s="73">
        <f>係数!$E$23</f>
        <v>26.9</v>
      </c>
      <c r="F107" s="71">
        <f t="shared" si="2"/>
        <v>0</v>
      </c>
      <c r="G107" s="70">
        <f>係数!$G$23</f>
        <v>2.5499999999999998E-2</v>
      </c>
      <c r="H107" s="72">
        <f t="shared" si="3"/>
        <v>0</v>
      </c>
      <c r="I107" s="26"/>
      <c r="J107" s="26"/>
      <c r="K107" s="26"/>
    </row>
    <row r="108" spans="1:11">
      <c r="A108" s="417"/>
      <c r="B108" s="70" t="s">
        <v>403</v>
      </c>
      <c r="C108" s="68" t="s">
        <v>69</v>
      </c>
      <c r="D108" s="28"/>
      <c r="E108" s="73">
        <f>係数!$E$24</f>
        <v>29.4</v>
      </c>
      <c r="F108" s="71">
        <f t="shared" si="2"/>
        <v>0</v>
      </c>
      <c r="G108" s="70">
        <f>係数!$G$24</f>
        <v>2.9399999999999999E-2</v>
      </c>
      <c r="H108" s="72">
        <f t="shared" si="3"/>
        <v>0</v>
      </c>
      <c r="I108" s="26"/>
      <c r="J108" s="26"/>
      <c r="K108" s="26"/>
    </row>
    <row r="109" spans="1:11">
      <c r="A109" s="417"/>
      <c r="B109" s="70" t="s">
        <v>404</v>
      </c>
      <c r="C109" s="68" t="s">
        <v>69</v>
      </c>
      <c r="D109" s="28"/>
      <c r="E109" s="73">
        <f>係数!$E$25</f>
        <v>37.299999999999997</v>
      </c>
      <c r="F109" s="71">
        <f t="shared" si="2"/>
        <v>0</v>
      </c>
      <c r="G109" s="70">
        <f>係数!$G$25</f>
        <v>2.0899999999999998E-2</v>
      </c>
      <c r="H109" s="72">
        <f t="shared" si="3"/>
        <v>0</v>
      </c>
      <c r="I109" s="26"/>
      <c r="J109" s="26"/>
      <c r="K109" s="26"/>
    </row>
    <row r="110" spans="1:11">
      <c r="A110" s="417"/>
      <c r="B110" s="69" t="s">
        <v>405</v>
      </c>
      <c r="C110" s="78" t="s">
        <v>397</v>
      </c>
      <c r="D110" s="28"/>
      <c r="E110" s="92">
        <f>係数!$E$26</f>
        <v>21.1</v>
      </c>
      <c r="F110" s="93">
        <f t="shared" si="2"/>
        <v>0</v>
      </c>
      <c r="G110" s="94">
        <f>係数!$G$26</f>
        <v>1.0999999999999999E-2</v>
      </c>
      <c r="H110" s="72">
        <f t="shared" si="3"/>
        <v>0</v>
      </c>
      <c r="I110" s="26"/>
      <c r="J110" s="26"/>
      <c r="K110" s="26"/>
    </row>
    <row r="111" spans="1:11">
      <c r="A111" s="417"/>
      <c r="B111" s="69" t="s">
        <v>406</v>
      </c>
      <c r="C111" s="78" t="s">
        <v>397</v>
      </c>
      <c r="D111" s="28"/>
      <c r="E111" s="95">
        <f>係数!$E$27</f>
        <v>3.41</v>
      </c>
      <c r="F111" s="93">
        <f t="shared" si="2"/>
        <v>0</v>
      </c>
      <c r="G111" s="94">
        <f>係数!$G$27</f>
        <v>2.63E-2</v>
      </c>
      <c r="H111" s="72">
        <f t="shared" si="3"/>
        <v>0</v>
      </c>
      <c r="I111" s="26"/>
      <c r="J111" s="26"/>
      <c r="K111" s="26"/>
    </row>
    <row r="112" spans="1:11">
      <c r="A112" s="417"/>
      <c r="B112" s="69" t="s">
        <v>407</v>
      </c>
      <c r="C112" s="78" t="s">
        <v>397</v>
      </c>
      <c r="D112" s="28"/>
      <c r="E112" s="95">
        <f>係数!$E$28</f>
        <v>8.41</v>
      </c>
      <c r="F112" s="93">
        <f t="shared" si="2"/>
        <v>0</v>
      </c>
      <c r="G112" s="94">
        <f>係数!$G$28</f>
        <v>3.8399999999999997E-2</v>
      </c>
      <c r="H112" s="72">
        <f t="shared" si="3"/>
        <v>0</v>
      </c>
      <c r="I112" s="26"/>
      <c r="J112" s="26"/>
      <c r="K112" s="26"/>
    </row>
    <row r="113" spans="1:11">
      <c r="A113" s="417"/>
      <c r="B113" s="96" t="s">
        <v>408</v>
      </c>
      <c r="C113" s="78" t="s">
        <v>397</v>
      </c>
      <c r="D113" s="28"/>
      <c r="E113" s="43">
        <v>46</v>
      </c>
      <c r="F113" s="97">
        <f t="shared" si="2"/>
        <v>0</v>
      </c>
      <c r="G113" s="94">
        <f>係数!$G$29</f>
        <v>1.3599999999999999E-2</v>
      </c>
      <c r="H113" s="72">
        <f t="shared" si="3"/>
        <v>0</v>
      </c>
      <c r="I113" s="26"/>
      <c r="J113" s="26"/>
      <c r="K113" s="26"/>
    </row>
    <row r="114" spans="1:11">
      <c r="A114" s="417"/>
      <c r="B114" s="31" t="s">
        <v>437</v>
      </c>
      <c r="C114" s="31"/>
      <c r="D114" s="28"/>
      <c r="E114" s="31"/>
      <c r="F114" s="97">
        <f t="shared" si="2"/>
        <v>0</v>
      </c>
      <c r="G114" s="31"/>
      <c r="H114" s="72">
        <f t="shared" si="3"/>
        <v>0</v>
      </c>
      <c r="I114" s="26"/>
      <c r="J114" s="26"/>
      <c r="K114" s="26"/>
    </row>
    <row r="115" spans="1:11">
      <c r="A115" s="417"/>
      <c r="B115" s="31" t="s">
        <v>437</v>
      </c>
      <c r="C115" s="31"/>
      <c r="D115" s="28"/>
      <c r="E115" s="31"/>
      <c r="F115" s="97">
        <f t="shared" si="2"/>
        <v>0</v>
      </c>
      <c r="G115" s="31"/>
      <c r="H115" s="72">
        <f t="shared" si="3"/>
        <v>0</v>
      </c>
      <c r="I115" s="26"/>
      <c r="J115" s="26"/>
      <c r="K115" s="26"/>
    </row>
    <row r="116" spans="1:11">
      <c r="A116" s="417"/>
      <c r="B116" s="69" t="s">
        <v>410</v>
      </c>
      <c r="C116" s="78" t="s">
        <v>409</v>
      </c>
      <c r="D116" s="28"/>
      <c r="E116" s="95">
        <f>係数!$E$32</f>
        <v>1.02</v>
      </c>
      <c r="F116" s="93">
        <f t="shared" si="2"/>
        <v>0</v>
      </c>
      <c r="G116" s="98">
        <f>係数!$G$32</f>
        <v>0.06</v>
      </c>
      <c r="H116" s="72">
        <f>D116*G116</f>
        <v>0</v>
      </c>
      <c r="I116" s="26"/>
      <c r="J116" s="26"/>
      <c r="K116" s="26"/>
    </row>
    <row r="117" spans="1:11">
      <c r="A117" s="417"/>
      <c r="B117" s="69" t="s">
        <v>411</v>
      </c>
      <c r="C117" s="78" t="s">
        <v>409</v>
      </c>
      <c r="D117" s="28"/>
      <c r="E117" s="95">
        <f>係数!$E$33</f>
        <v>1.36</v>
      </c>
      <c r="F117" s="93">
        <f t="shared" si="2"/>
        <v>0</v>
      </c>
      <c r="G117" s="98">
        <f>係数!$G$33</f>
        <v>5.7000000000000002E-2</v>
      </c>
      <c r="H117" s="72">
        <f>D117*G117</f>
        <v>0</v>
      </c>
    </row>
    <row r="118" spans="1:11">
      <c r="A118" s="417"/>
      <c r="B118" s="69" t="s">
        <v>412</v>
      </c>
      <c r="C118" s="78" t="s">
        <v>409</v>
      </c>
      <c r="D118" s="28"/>
      <c r="E118" s="95">
        <f>係数!$E$34</f>
        <v>1.36</v>
      </c>
      <c r="F118" s="93">
        <f t="shared" si="2"/>
        <v>0</v>
      </c>
      <c r="G118" s="98">
        <f>係数!$G$34</f>
        <v>5.7000000000000002E-2</v>
      </c>
      <c r="H118" s="72">
        <f>D118*G118</f>
        <v>0</v>
      </c>
    </row>
    <row r="119" spans="1:11">
      <c r="A119" s="417"/>
      <c r="B119" s="69" t="s">
        <v>413</v>
      </c>
      <c r="C119" s="78" t="s">
        <v>409</v>
      </c>
      <c r="D119" s="28"/>
      <c r="E119" s="95">
        <f>係数!$E$35</f>
        <v>1.36</v>
      </c>
      <c r="F119" s="93">
        <f t="shared" si="2"/>
        <v>0</v>
      </c>
      <c r="G119" s="98">
        <f>係数!$G$35</f>
        <v>5.7000000000000002E-2</v>
      </c>
      <c r="H119" s="72">
        <f>D119*G119</f>
        <v>0</v>
      </c>
    </row>
    <row r="120" spans="1:11" ht="14.25">
      <c r="A120" s="417"/>
      <c r="B120" s="418" t="s">
        <v>414</v>
      </c>
      <c r="C120" s="419"/>
      <c r="D120" s="388" t="s">
        <v>415</v>
      </c>
      <c r="E120" s="388"/>
      <c r="F120" s="76">
        <f>SUM(F91:F119)</f>
        <v>0</v>
      </c>
      <c r="G120" s="77" t="s">
        <v>416</v>
      </c>
      <c r="H120" s="76">
        <f>SUM(H91:H119)</f>
        <v>0</v>
      </c>
    </row>
    <row r="121" spans="1:11">
      <c r="A121" s="420" t="s">
        <v>417</v>
      </c>
      <c r="B121" s="69" t="s">
        <v>517</v>
      </c>
      <c r="C121" s="68" t="s">
        <v>419</v>
      </c>
      <c r="D121" s="28"/>
      <c r="E121" s="74">
        <f>係数!$E$39</f>
        <v>9.9700000000000006</v>
      </c>
      <c r="F121" s="71">
        <f>D121*E121</f>
        <v>0</v>
      </c>
      <c r="G121" s="75" t="str">
        <f>IF(係数!$G$45="","",係数!$G$45)</f>
        <v/>
      </c>
      <c r="H121" s="72">
        <f>IF(G121="",0,D121*G121)</f>
        <v>0</v>
      </c>
    </row>
    <row r="122" spans="1:11">
      <c r="A122" s="421"/>
      <c r="B122" s="69" t="s">
        <v>518</v>
      </c>
      <c r="C122" s="68" t="s">
        <v>419</v>
      </c>
      <c r="D122" s="28"/>
      <c r="E122" s="74">
        <f>係数!$E$40</f>
        <v>9.2799999999999994</v>
      </c>
      <c r="F122" s="71">
        <f>D122*E122</f>
        <v>0</v>
      </c>
      <c r="G122" s="75" t="str">
        <f>IF(係数!$G$46="","",係数!$G$46)</f>
        <v/>
      </c>
      <c r="H122" s="72">
        <f>IF(G122="",0,D122*G122)</f>
        <v>0</v>
      </c>
    </row>
    <row r="123" spans="1:11">
      <c r="A123" s="421"/>
      <c r="B123" s="31" t="s">
        <v>459</v>
      </c>
      <c r="C123" s="78" t="s">
        <v>419</v>
      </c>
      <c r="D123" s="28"/>
      <c r="E123" s="74">
        <f>係数!$E$41</f>
        <v>9.76</v>
      </c>
      <c r="F123" s="71">
        <f>D123*E123</f>
        <v>0</v>
      </c>
      <c r="G123" s="43"/>
      <c r="H123" s="72">
        <f>D123*G123</f>
        <v>0</v>
      </c>
    </row>
    <row r="124" spans="1:11" ht="15" thickBot="1">
      <c r="A124" s="421"/>
      <c r="B124" s="418" t="s">
        <v>422</v>
      </c>
      <c r="C124" s="419"/>
      <c r="D124" s="388" t="s">
        <v>415</v>
      </c>
      <c r="E124" s="388"/>
      <c r="F124" s="79">
        <f>SUM(F121:F123)</f>
        <v>0</v>
      </c>
      <c r="G124" s="80" t="s">
        <v>416</v>
      </c>
      <c r="H124" s="81">
        <f>SUM(H121:H123)</f>
        <v>0</v>
      </c>
    </row>
    <row r="125" spans="1:11" ht="14.25" thickTop="1">
      <c r="A125" s="382" t="s">
        <v>424</v>
      </c>
      <c r="B125" s="383"/>
      <c r="C125" s="383"/>
      <c r="D125" s="388" t="s">
        <v>425</v>
      </c>
      <c r="E125" s="388"/>
      <c r="F125" s="82">
        <f>SUM(F124,F120)</f>
        <v>0</v>
      </c>
      <c r="G125" s="389" t="s">
        <v>426</v>
      </c>
      <c r="H125" s="392">
        <f>SUM(H124,H120)</f>
        <v>0</v>
      </c>
    </row>
    <row r="126" spans="1:11" ht="14.25" thickBot="1">
      <c r="A126" s="384"/>
      <c r="B126" s="385"/>
      <c r="C126" s="385"/>
      <c r="D126" s="395" t="s">
        <v>427</v>
      </c>
      <c r="E126" s="395"/>
      <c r="F126" s="83">
        <v>2.58E-2</v>
      </c>
      <c r="G126" s="390"/>
      <c r="H126" s="393"/>
    </row>
    <row r="127" spans="1:11" ht="14.25" thickTop="1">
      <c r="A127" s="384"/>
      <c r="B127" s="385"/>
      <c r="C127" s="385"/>
      <c r="D127" s="396" t="s">
        <v>428</v>
      </c>
      <c r="E127" s="397"/>
      <c r="F127" s="400">
        <f>F125*F126</f>
        <v>0</v>
      </c>
      <c r="G127" s="390"/>
      <c r="H127" s="393"/>
    </row>
    <row r="128" spans="1:11" ht="14.25" thickBot="1">
      <c r="A128" s="386"/>
      <c r="B128" s="387"/>
      <c r="C128" s="387"/>
      <c r="D128" s="398"/>
      <c r="E128" s="399"/>
      <c r="F128" s="401"/>
      <c r="G128" s="391"/>
      <c r="H128" s="394"/>
    </row>
    <row r="129" spans="1:8" ht="14.25" thickTop="1">
      <c r="A129" s="67" t="s">
        <v>429</v>
      </c>
      <c r="B129" s="84"/>
      <c r="C129" s="85"/>
      <c r="D129" s="85"/>
      <c r="E129" s="85"/>
      <c r="F129" s="85"/>
      <c r="G129" s="85"/>
      <c r="H129" s="85"/>
    </row>
    <row r="130" spans="1:8">
      <c r="A130" s="67"/>
      <c r="B130" s="379" t="s">
        <v>435</v>
      </c>
      <c r="C130" s="380"/>
      <c r="D130" s="380"/>
      <c r="E130" s="380"/>
      <c r="F130" s="380"/>
      <c r="G130" s="380"/>
      <c r="H130" s="380"/>
    </row>
    <row r="131" spans="1:8">
      <c r="A131" s="67"/>
      <c r="B131" s="380"/>
      <c r="C131" s="380"/>
      <c r="D131" s="380"/>
      <c r="E131" s="380"/>
      <c r="F131" s="380"/>
      <c r="G131" s="380"/>
      <c r="H131" s="380"/>
    </row>
    <row r="132" spans="1:8">
      <c r="A132" s="67"/>
      <c r="B132" s="381" t="s">
        <v>430</v>
      </c>
      <c r="C132" s="381"/>
      <c r="D132" s="381"/>
      <c r="E132" s="381"/>
      <c r="F132" s="381"/>
      <c r="G132" s="381"/>
      <c r="H132" s="381"/>
    </row>
    <row r="133" spans="1:8">
      <c r="A133" s="67"/>
      <c r="B133" s="381"/>
      <c r="C133" s="381"/>
      <c r="D133" s="381"/>
      <c r="E133" s="381"/>
      <c r="F133" s="381"/>
      <c r="G133" s="381"/>
      <c r="H133" s="381"/>
    </row>
    <row r="134" spans="1:8">
      <c r="A134" s="67"/>
      <c r="B134" s="381"/>
      <c r="C134" s="381"/>
      <c r="D134" s="381"/>
      <c r="E134" s="381"/>
      <c r="F134" s="381"/>
      <c r="G134" s="381"/>
      <c r="H134" s="381"/>
    </row>
    <row r="135" spans="1:8">
      <c r="A135" s="67" t="s">
        <v>431</v>
      </c>
      <c r="B135" s="84"/>
      <c r="C135" s="85"/>
      <c r="D135" s="85"/>
      <c r="E135" s="85"/>
      <c r="F135" s="85"/>
      <c r="G135" s="85"/>
      <c r="H135" s="85"/>
    </row>
    <row r="136" spans="1:8">
      <c r="A136" s="67"/>
      <c r="B136" s="86" t="s">
        <v>438</v>
      </c>
      <c r="C136" s="85"/>
      <c r="D136" s="85"/>
      <c r="E136" s="85"/>
      <c r="F136" s="85"/>
      <c r="G136" s="84"/>
      <c r="H136" s="85"/>
    </row>
    <row r="137" spans="1:8">
      <c r="A137" s="67"/>
      <c r="B137" s="377" t="s">
        <v>519</v>
      </c>
      <c r="C137" s="378"/>
      <c r="D137" s="378"/>
      <c r="E137" s="378"/>
      <c r="F137" s="378"/>
      <c r="G137" s="378"/>
      <c r="H137" s="378"/>
    </row>
    <row r="138" spans="1:8">
      <c r="A138" s="67"/>
      <c r="B138" s="378"/>
      <c r="C138" s="378"/>
      <c r="D138" s="378"/>
      <c r="E138" s="378"/>
      <c r="F138" s="378"/>
      <c r="G138" s="378"/>
      <c r="H138" s="378"/>
    </row>
    <row r="139" spans="1:8">
      <c r="A139" s="67"/>
      <c r="B139" s="378" t="s">
        <v>432</v>
      </c>
      <c r="C139" s="378"/>
      <c r="D139" s="378"/>
      <c r="E139" s="378"/>
      <c r="F139" s="378"/>
      <c r="G139" s="378"/>
      <c r="H139" s="378"/>
    </row>
    <row r="140" spans="1:8">
      <c r="A140" s="67"/>
      <c r="B140" s="378"/>
      <c r="C140" s="378"/>
      <c r="D140" s="378"/>
      <c r="E140" s="378"/>
      <c r="F140" s="378"/>
      <c r="G140" s="378"/>
      <c r="H140" s="378"/>
    </row>
    <row r="141" spans="1:8">
      <c r="A141" s="67" t="s">
        <v>433</v>
      </c>
      <c r="B141" s="67"/>
      <c r="C141" s="67"/>
      <c r="D141" s="67"/>
      <c r="E141" s="67"/>
      <c r="F141" s="67"/>
      <c r="G141" s="67"/>
      <c r="H141" s="67"/>
    </row>
    <row r="142" spans="1:8">
      <c r="A142" s="67"/>
      <c r="B142" s="87" t="s">
        <v>434</v>
      </c>
      <c r="C142" s="67"/>
      <c r="D142" s="67"/>
      <c r="E142" s="67"/>
      <c r="F142" s="67"/>
      <c r="G142" s="67"/>
      <c r="H142" s="67"/>
    </row>
    <row r="143" spans="1:8" ht="13.5" customHeight="1">
      <c r="A143" s="422" t="s">
        <v>505</v>
      </c>
      <c r="B143" s="422"/>
      <c r="C143" s="422"/>
      <c r="D143" s="422"/>
      <c r="E143" s="422"/>
      <c r="F143" s="422"/>
      <c r="G143" s="422"/>
      <c r="H143" s="422"/>
    </row>
    <row r="144" spans="1:8" ht="13.5" customHeight="1">
      <c r="A144" s="422"/>
      <c r="B144" s="422"/>
      <c r="C144" s="422"/>
      <c r="D144" s="422"/>
      <c r="E144" s="422"/>
      <c r="F144" s="422"/>
      <c r="G144" s="422"/>
      <c r="H144" s="422"/>
    </row>
    <row r="145" spans="1:8" ht="18.75" customHeight="1">
      <c r="A145" s="405" t="s">
        <v>80</v>
      </c>
      <c r="B145" s="405"/>
      <c r="C145" s="406"/>
      <c r="D145" s="407"/>
      <c r="E145" s="407"/>
      <c r="F145" s="407"/>
      <c r="G145" s="407"/>
      <c r="H145" s="408"/>
    </row>
    <row r="146" spans="1:8" ht="18.75" customHeight="1">
      <c r="A146" s="405" t="s">
        <v>117</v>
      </c>
      <c r="B146" s="405"/>
      <c r="C146" s="409"/>
      <c r="D146" s="409"/>
      <c r="E146" s="409"/>
      <c r="F146" s="409"/>
      <c r="G146" s="409"/>
      <c r="H146" s="410"/>
    </row>
    <row r="147" spans="1:8" ht="15" customHeight="1">
      <c r="A147" s="411" t="s">
        <v>363</v>
      </c>
      <c r="B147" s="412"/>
      <c r="C147" s="412"/>
      <c r="D147" s="412"/>
      <c r="E147" s="412"/>
      <c r="F147" s="412"/>
      <c r="G147" s="412"/>
      <c r="H147" s="413"/>
    </row>
    <row r="148" spans="1:8" ht="15" customHeight="1">
      <c r="A148" s="60" t="s">
        <v>364</v>
      </c>
      <c r="B148" s="61"/>
      <c r="C148" s="61"/>
      <c r="D148" s="61"/>
      <c r="E148" s="61"/>
      <c r="F148" s="61"/>
      <c r="G148" s="61"/>
      <c r="H148" s="62"/>
    </row>
    <row r="149" spans="1:8" ht="15" customHeight="1">
      <c r="A149" s="60"/>
      <c r="B149" s="63" t="s">
        <v>365</v>
      </c>
      <c r="C149" s="61"/>
      <c r="D149" s="61"/>
      <c r="E149" s="61"/>
      <c r="F149" s="61"/>
      <c r="G149" s="61"/>
      <c r="H149" s="62"/>
    </row>
    <row r="150" spans="1:8" ht="3" customHeight="1">
      <c r="A150" s="60"/>
      <c r="B150" s="63"/>
      <c r="C150" s="61"/>
      <c r="D150" s="61"/>
      <c r="E150" s="61"/>
      <c r="F150" s="61"/>
      <c r="G150" s="61"/>
      <c r="H150" s="62"/>
    </row>
    <row r="151" spans="1:8" ht="15" customHeight="1">
      <c r="A151" s="60" t="s">
        <v>366</v>
      </c>
      <c r="B151" s="61"/>
      <c r="C151" s="61"/>
      <c r="D151" s="61"/>
      <c r="E151" s="61"/>
      <c r="F151" s="61"/>
      <c r="G151" s="61"/>
      <c r="H151" s="62"/>
    </row>
    <row r="152" spans="1:8" ht="15" customHeight="1">
      <c r="A152" s="60" t="s">
        <v>367</v>
      </c>
      <c r="B152" s="61"/>
      <c r="C152" s="61"/>
      <c r="D152" s="61"/>
      <c r="E152" s="61"/>
      <c r="F152" s="61"/>
      <c r="G152" s="61"/>
      <c r="H152" s="62"/>
    </row>
    <row r="153" spans="1:8" ht="15" customHeight="1">
      <c r="A153" s="60" t="s">
        <v>368</v>
      </c>
      <c r="B153" s="61"/>
      <c r="C153" s="61"/>
      <c r="D153" s="61"/>
      <c r="E153" s="61"/>
      <c r="F153" s="61"/>
      <c r="G153" s="61"/>
      <c r="H153" s="62"/>
    </row>
    <row r="154" spans="1:8" ht="15" customHeight="1">
      <c r="A154" s="60" t="s">
        <v>369</v>
      </c>
      <c r="B154" s="61"/>
      <c r="C154" s="61"/>
      <c r="D154" s="61"/>
      <c r="E154" s="61"/>
      <c r="F154" s="61"/>
      <c r="G154" s="61"/>
      <c r="H154" s="62"/>
    </row>
    <row r="155" spans="1:8" ht="15" customHeight="1">
      <c r="A155" s="60" t="s">
        <v>370</v>
      </c>
      <c r="B155" s="61"/>
      <c r="C155" s="61"/>
      <c r="D155" s="61"/>
      <c r="E155" s="61"/>
      <c r="F155" s="61"/>
      <c r="G155" s="61"/>
      <c r="H155" s="62"/>
    </row>
    <row r="156" spans="1:8" ht="15" customHeight="1">
      <c r="A156" s="60" t="s">
        <v>371</v>
      </c>
      <c r="B156" s="61"/>
      <c r="C156" s="61"/>
      <c r="D156" s="61"/>
      <c r="E156" s="61"/>
      <c r="F156" s="61"/>
      <c r="G156" s="61"/>
      <c r="H156" s="62"/>
    </row>
    <row r="157" spans="1:8" ht="15" customHeight="1">
      <c r="A157" s="60" t="s">
        <v>372</v>
      </c>
      <c r="B157" s="61"/>
      <c r="C157" s="61"/>
      <c r="D157" s="61"/>
      <c r="E157" s="61"/>
      <c r="F157" s="61"/>
      <c r="G157" s="61"/>
      <c r="H157" s="62"/>
    </row>
    <row r="158" spans="1:8" ht="15" customHeight="1">
      <c r="A158" s="64" t="s">
        <v>373</v>
      </c>
      <c r="B158" s="65"/>
      <c r="C158" s="65"/>
      <c r="D158" s="65"/>
      <c r="E158" s="65"/>
      <c r="F158" s="65"/>
      <c r="G158" s="65"/>
      <c r="H158" s="66"/>
    </row>
    <row r="159" spans="1:8" ht="7.5" customHeight="1">
      <c r="A159" s="67"/>
      <c r="B159" s="61"/>
      <c r="C159" s="65"/>
      <c r="D159" s="65"/>
      <c r="E159" s="61"/>
      <c r="F159" s="61"/>
      <c r="G159" s="65"/>
      <c r="H159" s="61"/>
    </row>
    <row r="160" spans="1:8">
      <c r="A160" s="402" t="s">
        <v>16</v>
      </c>
      <c r="B160" s="402"/>
      <c r="C160" s="402" t="s">
        <v>17</v>
      </c>
      <c r="D160" s="402" t="s">
        <v>374</v>
      </c>
      <c r="E160" s="414" t="s">
        <v>375</v>
      </c>
      <c r="F160" s="403" t="s">
        <v>376</v>
      </c>
      <c r="G160" s="402" t="s">
        <v>377</v>
      </c>
      <c r="H160" s="403" t="s">
        <v>378</v>
      </c>
    </row>
    <row r="161" spans="1:11">
      <c r="A161" s="402"/>
      <c r="B161" s="402"/>
      <c r="C161" s="402"/>
      <c r="D161" s="402"/>
      <c r="E161" s="415"/>
      <c r="F161" s="404"/>
      <c r="G161" s="402"/>
      <c r="H161" s="404"/>
      <c r="I161" s="26"/>
    </row>
    <row r="162" spans="1:11">
      <c r="A162" s="416" t="s">
        <v>379</v>
      </c>
      <c r="B162" s="69" t="s">
        <v>380</v>
      </c>
      <c r="C162" s="68" t="s">
        <v>381</v>
      </c>
      <c r="D162" s="28"/>
      <c r="E162" s="70">
        <f>係数!$E$7</f>
        <v>38.200000000000003</v>
      </c>
      <c r="F162" s="71">
        <f>D162*E162</f>
        <v>0</v>
      </c>
      <c r="G162" s="70">
        <f>係数!$G$7</f>
        <v>1.8700000000000001E-2</v>
      </c>
      <c r="H162" s="72">
        <f>F162*G162*44/12</f>
        <v>0</v>
      </c>
      <c r="I162" s="26"/>
    </row>
    <row r="163" spans="1:11">
      <c r="A163" s="417"/>
      <c r="B163" s="69" t="s">
        <v>382</v>
      </c>
      <c r="C163" s="68" t="s">
        <v>381</v>
      </c>
      <c r="D163" s="28"/>
      <c r="E163" s="70">
        <f>係数!$E$8</f>
        <v>35.299999999999997</v>
      </c>
      <c r="F163" s="71">
        <f t="shared" ref="F163:F190" si="4">D163*E163</f>
        <v>0</v>
      </c>
      <c r="G163" s="70">
        <f>係数!$G$8</f>
        <v>1.84E-2</v>
      </c>
      <c r="H163" s="72">
        <f>F163*G163*44/12</f>
        <v>0</v>
      </c>
      <c r="I163" s="26"/>
    </row>
    <row r="164" spans="1:11">
      <c r="A164" s="417"/>
      <c r="B164" s="69" t="s">
        <v>384</v>
      </c>
      <c r="C164" s="68" t="s">
        <v>381</v>
      </c>
      <c r="D164" s="28"/>
      <c r="E164" s="70">
        <f>係数!$E$9</f>
        <v>34.6</v>
      </c>
      <c r="F164" s="71">
        <f t="shared" si="4"/>
        <v>0</v>
      </c>
      <c r="G164" s="70">
        <f>係数!$G$9</f>
        <v>1.83E-2</v>
      </c>
      <c r="H164" s="72">
        <f>F164*G164*44/12</f>
        <v>0</v>
      </c>
      <c r="I164" s="26"/>
    </row>
    <row r="165" spans="1:11">
      <c r="A165" s="417"/>
      <c r="B165" s="70" t="s">
        <v>385</v>
      </c>
      <c r="C165" s="68" t="s">
        <v>381</v>
      </c>
      <c r="D165" s="28"/>
      <c r="E165" s="70">
        <f>係数!$E$10</f>
        <v>33.6</v>
      </c>
      <c r="F165" s="71">
        <f t="shared" si="4"/>
        <v>0</v>
      </c>
      <c r="G165" s="70">
        <f>係数!$G$10</f>
        <v>1.8200000000000001E-2</v>
      </c>
      <c r="H165" s="72">
        <f t="shared" ref="H165:H186" si="5">F165*G165*44/12</f>
        <v>0</v>
      </c>
      <c r="I165" s="26"/>
    </row>
    <row r="166" spans="1:11">
      <c r="A166" s="417"/>
      <c r="B166" s="70" t="s">
        <v>386</v>
      </c>
      <c r="C166" s="68" t="s">
        <v>381</v>
      </c>
      <c r="D166" s="28"/>
      <c r="E166" s="70">
        <f>係数!$E$11</f>
        <v>36.700000000000003</v>
      </c>
      <c r="F166" s="71">
        <f t="shared" si="4"/>
        <v>0</v>
      </c>
      <c r="G166" s="70">
        <f>係数!$G$11</f>
        <v>1.8499999999999999E-2</v>
      </c>
      <c r="H166" s="72">
        <f t="shared" si="5"/>
        <v>0</v>
      </c>
      <c r="I166" s="26"/>
      <c r="J166" s="26"/>
      <c r="K166" s="26"/>
    </row>
    <row r="167" spans="1:11">
      <c r="A167" s="417"/>
      <c r="B167" s="70" t="s">
        <v>388</v>
      </c>
      <c r="C167" s="68" t="s">
        <v>381</v>
      </c>
      <c r="D167" s="28"/>
      <c r="E167" s="70">
        <f>係数!$E$12</f>
        <v>37.700000000000003</v>
      </c>
      <c r="F167" s="71">
        <f t="shared" si="4"/>
        <v>0</v>
      </c>
      <c r="G167" s="70">
        <f>係数!$G$12</f>
        <v>1.8700000000000001E-2</v>
      </c>
      <c r="H167" s="72">
        <f t="shared" si="5"/>
        <v>0</v>
      </c>
      <c r="I167" s="26"/>
      <c r="J167" s="26"/>
      <c r="K167" s="26"/>
    </row>
    <row r="168" spans="1:11">
      <c r="A168" s="417"/>
      <c r="B168" s="70" t="s">
        <v>390</v>
      </c>
      <c r="C168" s="68" t="s">
        <v>381</v>
      </c>
      <c r="D168" s="28"/>
      <c r="E168" s="70">
        <f>係数!$E$13</f>
        <v>39.1</v>
      </c>
      <c r="F168" s="71">
        <f t="shared" si="4"/>
        <v>0</v>
      </c>
      <c r="G168" s="70">
        <f>係数!$G$13</f>
        <v>1.89E-2</v>
      </c>
      <c r="H168" s="72">
        <f t="shared" si="5"/>
        <v>0</v>
      </c>
      <c r="I168" s="26"/>
      <c r="J168" s="26"/>
      <c r="K168" s="26"/>
    </row>
    <row r="169" spans="1:11">
      <c r="A169" s="417"/>
      <c r="B169" s="70" t="s">
        <v>391</v>
      </c>
      <c r="C169" s="68" t="s">
        <v>381</v>
      </c>
      <c r="D169" s="28"/>
      <c r="E169" s="70">
        <f>係数!$E$14</f>
        <v>41.9</v>
      </c>
      <c r="F169" s="71">
        <f t="shared" si="4"/>
        <v>0</v>
      </c>
      <c r="G169" s="70">
        <f>係数!$G$14</f>
        <v>1.95E-2</v>
      </c>
      <c r="H169" s="72">
        <f t="shared" si="5"/>
        <v>0</v>
      </c>
      <c r="I169" s="26"/>
      <c r="J169" s="26"/>
      <c r="K169" s="26"/>
    </row>
    <row r="170" spans="1:11">
      <c r="A170" s="417"/>
      <c r="B170" s="70" t="s">
        <v>392</v>
      </c>
      <c r="C170" s="68" t="s">
        <v>69</v>
      </c>
      <c r="D170" s="28"/>
      <c r="E170" s="70">
        <f>係数!$E$15</f>
        <v>40.9</v>
      </c>
      <c r="F170" s="71">
        <f t="shared" si="4"/>
        <v>0</v>
      </c>
      <c r="G170" s="70">
        <f>係数!$G$15</f>
        <v>2.0799999999999999E-2</v>
      </c>
      <c r="H170" s="72">
        <f t="shared" si="5"/>
        <v>0</v>
      </c>
      <c r="I170" s="26"/>
      <c r="J170" s="26"/>
      <c r="K170" s="26"/>
    </row>
    <row r="171" spans="1:11">
      <c r="A171" s="417"/>
      <c r="B171" s="70" t="s">
        <v>394</v>
      </c>
      <c r="C171" s="68" t="s">
        <v>69</v>
      </c>
      <c r="D171" s="28"/>
      <c r="E171" s="70">
        <f>係数!$E$16</f>
        <v>29.9</v>
      </c>
      <c r="F171" s="71">
        <f t="shared" si="4"/>
        <v>0</v>
      </c>
      <c r="G171" s="70">
        <f>係数!$G$16</f>
        <v>2.5399999999999999E-2</v>
      </c>
      <c r="H171" s="72">
        <f t="shared" si="5"/>
        <v>0</v>
      </c>
      <c r="I171" s="26"/>
      <c r="J171" s="26"/>
      <c r="K171" s="26"/>
    </row>
    <row r="172" spans="1:11">
      <c r="A172" s="417"/>
      <c r="B172" s="70" t="s">
        <v>395</v>
      </c>
      <c r="C172" s="68" t="s">
        <v>69</v>
      </c>
      <c r="D172" s="28"/>
      <c r="E172" s="70">
        <f>係数!$E$17</f>
        <v>50.8</v>
      </c>
      <c r="F172" s="71">
        <f t="shared" si="4"/>
        <v>0</v>
      </c>
      <c r="G172" s="70">
        <f>係数!$G$17</f>
        <v>1.61E-2</v>
      </c>
      <c r="H172" s="72">
        <f t="shared" si="5"/>
        <v>0</v>
      </c>
      <c r="I172" s="26"/>
      <c r="J172" s="26"/>
      <c r="K172" s="26"/>
    </row>
    <row r="173" spans="1:11">
      <c r="A173" s="417"/>
      <c r="B173" s="70" t="s">
        <v>396</v>
      </c>
      <c r="C173" s="68" t="s">
        <v>397</v>
      </c>
      <c r="D173" s="28"/>
      <c r="E173" s="70">
        <f>係数!$E$18</f>
        <v>44.9</v>
      </c>
      <c r="F173" s="71">
        <f t="shared" si="4"/>
        <v>0</v>
      </c>
      <c r="G173" s="70">
        <f>係数!$G$18</f>
        <v>1.4200000000000001E-2</v>
      </c>
      <c r="H173" s="72">
        <f t="shared" si="5"/>
        <v>0</v>
      </c>
      <c r="I173" s="26"/>
      <c r="J173" s="26"/>
      <c r="K173" s="26"/>
    </row>
    <row r="174" spans="1:11">
      <c r="A174" s="417"/>
      <c r="B174" s="70" t="s">
        <v>398</v>
      </c>
      <c r="C174" s="68" t="s">
        <v>69</v>
      </c>
      <c r="D174" s="28"/>
      <c r="E174" s="70">
        <f>係数!$E$19</f>
        <v>54.6</v>
      </c>
      <c r="F174" s="71">
        <f t="shared" si="4"/>
        <v>0</v>
      </c>
      <c r="G174" s="70">
        <f>係数!$G$19</f>
        <v>1.35E-2</v>
      </c>
      <c r="H174" s="72">
        <f t="shared" si="5"/>
        <v>0</v>
      </c>
      <c r="I174" s="26"/>
      <c r="J174" s="26"/>
      <c r="K174" s="26"/>
    </row>
    <row r="175" spans="1:11">
      <c r="A175" s="417"/>
      <c r="B175" s="70" t="s">
        <v>399</v>
      </c>
      <c r="C175" s="68" t="s">
        <v>397</v>
      </c>
      <c r="D175" s="28"/>
      <c r="E175" s="70">
        <f>係数!$E$20</f>
        <v>43.5</v>
      </c>
      <c r="F175" s="71">
        <f t="shared" si="4"/>
        <v>0</v>
      </c>
      <c r="G175" s="70">
        <f>係数!$G$20</f>
        <v>1.3899999999999999E-2</v>
      </c>
      <c r="H175" s="72">
        <f t="shared" si="5"/>
        <v>0</v>
      </c>
      <c r="I175" s="26"/>
      <c r="J175" s="26"/>
      <c r="K175" s="26"/>
    </row>
    <row r="176" spans="1:11">
      <c r="A176" s="417"/>
      <c r="B176" s="70" t="s">
        <v>400</v>
      </c>
      <c r="C176" s="68" t="s">
        <v>69</v>
      </c>
      <c r="D176" s="28"/>
      <c r="E176" s="73">
        <f>係数!$E$21</f>
        <v>29</v>
      </c>
      <c r="F176" s="71">
        <f t="shared" si="4"/>
        <v>0</v>
      </c>
      <c r="G176" s="70">
        <f>係数!$G$21</f>
        <v>2.4500000000000001E-2</v>
      </c>
      <c r="H176" s="72">
        <f t="shared" si="5"/>
        <v>0</v>
      </c>
      <c r="I176" s="26"/>
      <c r="J176" s="26"/>
      <c r="K176" s="26"/>
    </row>
    <row r="177" spans="1:11">
      <c r="A177" s="417"/>
      <c r="B177" s="70" t="s">
        <v>401</v>
      </c>
      <c r="C177" s="68" t="s">
        <v>69</v>
      </c>
      <c r="D177" s="28"/>
      <c r="E177" s="73">
        <f>係数!$E$22</f>
        <v>25.7</v>
      </c>
      <c r="F177" s="71">
        <f t="shared" si="4"/>
        <v>0</v>
      </c>
      <c r="G177" s="70">
        <f>係数!$G$22</f>
        <v>2.47E-2</v>
      </c>
      <c r="H177" s="72">
        <f t="shared" si="5"/>
        <v>0</v>
      </c>
      <c r="I177" s="26"/>
      <c r="J177" s="26"/>
      <c r="K177" s="26"/>
    </row>
    <row r="178" spans="1:11">
      <c r="A178" s="417"/>
      <c r="B178" s="70" t="s">
        <v>402</v>
      </c>
      <c r="C178" s="68" t="s">
        <v>69</v>
      </c>
      <c r="D178" s="28"/>
      <c r="E178" s="73">
        <f>係数!$E$23</f>
        <v>26.9</v>
      </c>
      <c r="F178" s="71">
        <f t="shared" si="4"/>
        <v>0</v>
      </c>
      <c r="G178" s="70">
        <f>係数!$G$23</f>
        <v>2.5499999999999998E-2</v>
      </c>
      <c r="H178" s="72">
        <f t="shared" si="5"/>
        <v>0</v>
      </c>
      <c r="I178" s="26"/>
      <c r="J178" s="26"/>
      <c r="K178" s="26"/>
    </row>
    <row r="179" spans="1:11">
      <c r="A179" s="417"/>
      <c r="B179" s="70" t="s">
        <v>403</v>
      </c>
      <c r="C179" s="68" t="s">
        <v>69</v>
      </c>
      <c r="D179" s="28"/>
      <c r="E179" s="73">
        <f>係数!$E$24</f>
        <v>29.4</v>
      </c>
      <c r="F179" s="71">
        <f t="shared" si="4"/>
        <v>0</v>
      </c>
      <c r="G179" s="70">
        <f>係数!$G$24</f>
        <v>2.9399999999999999E-2</v>
      </c>
      <c r="H179" s="72">
        <f t="shared" si="5"/>
        <v>0</v>
      </c>
      <c r="I179" s="26"/>
      <c r="J179" s="26"/>
      <c r="K179" s="26"/>
    </row>
    <row r="180" spans="1:11">
      <c r="A180" s="417"/>
      <c r="B180" s="70" t="s">
        <v>404</v>
      </c>
      <c r="C180" s="68" t="s">
        <v>69</v>
      </c>
      <c r="D180" s="28"/>
      <c r="E180" s="73">
        <f>係数!$E$25</f>
        <v>37.299999999999997</v>
      </c>
      <c r="F180" s="71">
        <f t="shared" si="4"/>
        <v>0</v>
      </c>
      <c r="G180" s="70">
        <f>係数!$G$25</f>
        <v>2.0899999999999998E-2</v>
      </c>
      <c r="H180" s="72">
        <f t="shared" si="5"/>
        <v>0</v>
      </c>
      <c r="I180" s="26"/>
      <c r="J180" s="26"/>
      <c r="K180" s="26"/>
    </row>
    <row r="181" spans="1:11">
      <c r="A181" s="417"/>
      <c r="B181" s="69" t="s">
        <v>405</v>
      </c>
      <c r="C181" s="78" t="s">
        <v>397</v>
      </c>
      <c r="D181" s="28"/>
      <c r="E181" s="92">
        <f>係数!$E$26</f>
        <v>21.1</v>
      </c>
      <c r="F181" s="93">
        <f t="shared" si="4"/>
        <v>0</v>
      </c>
      <c r="G181" s="94">
        <f>係数!$G$26</f>
        <v>1.0999999999999999E-2</v>
      </c>
      <c r="H181" s="72">
        <f t="shared" si="5"/>
        <v>0</v>
      </c>
      <c r="I181" s="26"/>
      <c r="J181" s="26"/>
      <c r="K181" s="26"/>
    </row>
    <row r="182" spans="1:11">
      <c r="A182" s="417"/>
      <c r="B182" s="69" t="s">
        <v>406</v>
      </c>
      <c r="C182" s="78" t="s">
        <v>397</v>
      </c>
      <c r="D182" s="28"/>
      <c r="E182" s="95">
        <f>係数!$E$27</f>
        <v>3.41</v>
      </c>
      <c r="F182" s="93">
        <f t="shared" si="4"/>
        <v>0</v>
      </c>
      <c r="G182" s="94">
        <f>係数!$G$27</f>
        <v>2.63E-2</v>
      </c>
      <c r="H182" s="72">
        <f t="shared" si="5"/>
        <v>0</v>
      </c>
      <c r="I182" s="26"/>
      <c r="J182" s="26"/>
      <c r="K182" s="26"/>
    </row>
    <row r="183" spans="1:11">
      <c r="A183" s="417"/>
      <c r="B183" s="69" t="s">
        <v>407</v>
      </c>
      <c r="C183" s="78" t="s">
        <v>397</v>
      </c>
      <c r="D183" s="28"/>
      <c r="E183" s="95">
        <f>係数!$E$28</f>
        <v>8.41</v>
      </c>
      <c r="F183" s="93">
        <f t="shared" si="4"/>
        <v>0</v>
      </c>
      <c r="G183" s="94">
        <f>係数!$G$28</f>
        <v>3.8399999999999997E-2</v>
      </c>
      <c r="H183" s="72">
        <f t="shared" si="5"/>
        <v>0</v>
      </c>
      <c r="I183" s="26"/>
      <c r="J183" s="26"/>
      <c r="K183" s="26"/>
    </row>
    <row r="184" spans="1:11">
      <c r="A184" s="417"/>
      <c r="B184" s="96" t="s">
        <v>408</v>
      </c>
      <c r="C184" s="78" t="s">
        <v>397</v>
      </c>
      <c r="D184" s="28"/>
      <c r="E184" s="43">
        <v>46</v>
      </c>
      <c r="F184" s="97">
        <f t="shared" si="4"/>
        <v>0</v>
      </c>
      <c r="G184" s="94">
        <f>係数!$G$29</f>
        <v>1.3599999999999999E-2</v>
      </c>
      <c r="H184" s="72">
        <f t="shared" si="5"/>
        <v>0</v>
      </c>
      <c r="I184" s="26"/>
      <c r="J184" s="26"/>
      <c r="K184" s="26"/>
    </row>
    <row r="185" spans="1:11">
      <c r="A185" s="417"/>
      <c r="B185" s="31" t="s">
        <v>437</v>
      </c>
      <c r="C185" s="31"/>
      <c r="D185" s="28"/>
      <c r="E185" s="31"/>
      <c r="F185" s="97">
        <f t="shared" si="4"/>
        <v>0</v>
      </c>
      <c r="G185" s="31"/>
      <c r="H185" s="72">
        <f t="shared" si="5"/>
        <v>0</v>
      </c>
      <c r="I185" s="26"/>
      <c r="J185" s="26"/>
      <c r="K185" s="26"/>
    </row>
    <row r="186" spans="1:11">
      <c r="A186" s="417"/>
      <c r="B186" s="31" t="s">
        <v>437</v>
      </c>
      <c r="C186" s="31"/>
      <c r="D186" s="28"/>
      <c r="E186" s="31"/>
      <c r="F186" s="97">
        <f t="shared" si="4"/>
        <v>0</v>
      </c>
      <c r="G186" s="31"/>
      <c r="H186" s="72">
        <f t="shared" si="5"/>
        <v>0</v>
      </c>
      <c r="I186" s="26"/>
      <c r="J186" s="26"/>
      <c r="K186" s="26"/>
    </row>
    <row r="187" spans="1:11">
      <c r="A187" s="417"/>
      <c r="B187" s="69" t="s">
        <v>410</v>
      </c>
      <c r="C187" s="78" t="s">
        <v>409</v>
      </c>
      <c r="D187" s="28"/>
      <c r="E187" s="95">
        <f>係数!$E$32</f>
        <v>1.02</v>
      </c>
      <c r="F187" s="93">
        <f t="shared" si="4"/>
        <v>0</v>
      </c>
      <c r="G187" s="98">
        <f>係数!$G$32</f>
        <v>0.06</v>
      </c>
      <c r="H187" s="72">
        <f>D187*G187</f>
        <v>0</v>
      </c>
      <c r="I187" s="26"/>
      <c r="J187" s="26"/>
      <c r="K187" s="26"/>
    </row>
    <row r="188" spans="1:11">
      <c r="A188" s="417"/>
      <c r="B188" s="69" t="s">
        <v>411</v>
      </c>
      <c r="C188" s="78" t="s">
        <v>409</v>
      </c>
      <c r="D188" s="28"/>
      <c r="E188" s="95">
        <f>係数!$E$33</f>
        <v>1.36</v>
      </c>
      <c r="F188" s="93">
        <f t="shared" si="4"/>
        <v>0</v>
      </c>
      <c r="G188" s="98">
        <f>係数!$G$33</f>
        <v>5.7000000000000002E-2</v>
      </c>
      <c r="H188" s="72">
        <f>D188*G188</f>
        <v>0</v>
      </c>
    </row>
    <row r="189" spans="1:11">
      <c r="A189" s="417"/>
      <c r="B189" s="69" t="s">
        <v>412</v>
      </c>
      <c r="C189" s="78" t="s">
        <v>409</v>
      </c>
      <c r="D189" s="28"/>
      <c r="E189" s="95">
        <f>係数!$E$34</f>
        <v>1.36</v>
      </c>
      <c r="F189" s="93">
        <f t="shared" si="4"/>
        <v>0</v>
      </c>
      <c r="G189" s="98">
        <f>係数!$G$34</f>
        <v>5.7000000000000002E-2</v>
      </c>
      <c r="H189" s="72">
        <f>D189*G189</f>
        <v>0</v>
      </c>
    </row>
    <row r="190" spans="1:11">
      <c r="A190" s="417"/>
      <c r="B190" s="69" t="s">
        <v>413</v>
      </c>
      <c r="C190" s="78" t="s">
        <v>409</v>
      </c>
      <c r="D190" s="28"/>
      <c r="E190" s="95">
        <f>係数!$E$35</f>
        <v>1.36</v>
      </c>
      <c r="F190" s="93">
        <f t="shared" si="4"/>
        <v>0</v>
      </c>
      <c r="G190" s="98">
        <f>係数!$G$35</f>
        <v>5.7000000000000002E-2</v>
      </c>
      <c r="H190" s="72">
        <f>D190*G190</f>
        <v>0</v>
      </c>
    </row>
    <row r="191" spans="1:11" ht="14.25">
      <c r="A191" s="417"/>
      <c r="B191" s="418" t="s">
        <v>414</v>
      </c>
      <c r="C191" s="419"/>
      <c r="D191" s="388" t="s">
        <v>415</v>
      </c>
      <c r="E191" s="388"/>
      <c r="F191" s="76">
        <f>SUM(F162:F190)</f>
        <v>0</v>
      </c>
      <c r="G191" s="77" t="s">
        <v>416</v>
      </c>
      <c r="H191" s="76">
        <f>SUM(H162:H190)</f>
        <v>0</v>
      </c>
    </row>
    <row r="192" spans="1:11">
      <c r="A192" s="420" t="s">
        <v>417</v>
      </c>
      <c r="B192" s="69" t="s">
        <v>517</v>
      </c>
      <c r="C192" s="68" t="s">
        <v>419</v>
      </c>
      <c r="D192" s="28"/>
      <c r="E192" s="74">
        <f>係数!$E$39</f>
        <v>9.9700000000000006</v>
      </c>
      <c r="F192" s="71">
        <f>D192*E192</f>
        <v>0</v>
      </c>
      <c r="G192" s="75" t="str">
        <f>IF(係数!$G$45="","",係数!$G$45)</f>
        <v/>
      </c>
      <c r="H192" s="72">
        <f>IF(G192="",0,D192*G192)</f>
        <v>0</v>
      </c>
    </row>
    <row r="193" spans="1:8">
      <c r="A193" s="421"/>
      <c r="B193" s="69" t="s">
        <v>518</v>
      </c>
      <c r="C193" s="68" t="s">
        <v>419</v>
      </c>
      <c r="D193" s="28"/>
      <c r="E193" s="74">
        <f>係数!$E$40</f>
        <v>9.2799999999999994</v>
      </c>
      <c r="F193" s="71">
        <f>D193*E193</f>
        <v>0</v>
      </c>
      <c r="G193" s="75" t="str">
        <f>IF(係数!$G$46="","",係数!$G$46)</f>
        <v/>
      </c>
      <c r="H193" s="72">
        <f>IF(G193="",0,D193*G193)</f>
        <v>0</v>
      </c>
    </row>
    <row r="194" spans="1:8">
      <c r="A194" s="421"/>
      <c r="B194" s="31" t="s">
        <v>459</v>
      </c>
      <c r="C194" s="78" t="s">
        <v>419</v>
      </c>
      <c r="D194" s="28"/>
      <c r="E194" s="74">
        <f>係数!$E$41</f>
        <v>9.76</v>
      </c>
      <c r="F194" s="71">
        <f>D194*E194</f>
        <v>0</v>
      </c>
      <c r="G194" s="43"/>
      <c r="H194" s="72">
        <f>D194*G194</f>
        <v>0</v>
      </c>
    </row>
    <row r="195" spans="1:8" ht="15" thickBot="1">
      <c r="A195" s="421"/>
      <c r="B195" s="418" t="s">
        <v>422</v>
      </c>
      <c r="C195" s="419"/>
      <c r="D195" s="388" t="s">
        <v>415</v>
      </c>
      <c r="E195" s="388"/>
      <c r="F195" s="79">
        <f>SUM(F192:F194)</f>
        <v>0</v>
      </c>
      <c r="G195" s="80" t="s">
        <v>416</v>
      </c>
      <c r="H195" s="81">
        <f>SUM(H192:H194)</f>
        <v>0</v>
      </c>
    </row>
    <row r="196" spans="1:8" ht="14.25" thickTop="1">
      <c r="A196" s="382" t="s">
        <v>424</v>
      </c>
      <c r="B196" s="383"/>
      <c r="C196" s="383"/>
      <c r="D196" s="388" t="s">
        <v>425</v>
      </c>
      <c r="E196" s="388"/>
      <c r="F196" s="82">
        <f>SUM(F195,F191)</f>
        <v>0</v>
      </c>
      <c r="G196" s="389" t="s">
        <v>426</v>
      </c>
      <c r="H196" s="392">
        <f>SUM(H195,H191)</f>
        <v>0</v>
      </c>
    </row>
    <row r="197" spans="1:8" ht="14.25" thickBot="1">
      <c r="A197" s="384"/>
      <c r="B197" s="385"/>
      <c r="C197" s="385"/>
      <c r="D197" s="395" t="s">
        <v>427</v>
      </c>
      <c r="E197" s="395"/>
      <c r="F197" s="83">
        <v>2.58E-2</v>
      </c>
      <c r="G197" s="390"/>
      <c r="H197" s="393"/>
    </row>
    <row r="198" spans="1:8" ht="14.25" thickTop="1">
      <c r="A198" s="384"/>
      <c r="B198" s="385"/>
      <c r="C198" s="385"/>
      <c r="D198" s="396" t="s">
        <v>428</v>
      </c>
      <c r="E198" s="397"/>
      <c r="F198" s="400">
        <f>F196*F197</f>
        <v>0</v>
      </c>
      <c r="G198" s="390"/>
      <c r="H198" s="393"/>
    </row>
    <row r="199" spans="1:8" ht="14.25" thickBot="1">
      <c r="A199" s="386"/>
      <c r="B199" s="387"/>
      <c r="C199" s="387"/>
      <c r="D199" s="398"/>
      <c r="E199" s="399"/>
      <c r="F199" s="401"/>
      <c r="G199" s="391"/>
      <c r="H199" s="394"/>
    </row>
    <row r="200" spans="1:8" ht="14.25" thickTop="1">
      <c r="A200" s="67" t="s">
        <v>429</v>
      </c>
      <c r="B200" s="84"/>
      <c r="C200" s="85"/>
      <c r="D200" s="85"/>
      <c r="E200" s="85"/>
      <c r="F200" s="85"/>
      <c r="G200" s="85"/>
      <c r="H200" s="85"/>
    </row>
    <row r="201" spans="1:8">
      <c r="A201" s="67"/>
      <c r="B201" s="379" t="s">
        <v>435</v>
      </c>
      <c r="C201" s="380"/>
      <c r="D201" s="380"/>
      <c r="E201" s="380"/>
      <c r="F201" s="380"/>
      <c r="G201" s="380"/>
      <c r="H201" s="380"/>
    </row>
    <row r="202" spans="1:8">
      <c r="A202" s="67"/>
      <c r="B202" s="380"/>
      <c r="C202" s="380"/>
      <c r="D202" s="380"/>
      <c r="E202" s="380"/>
      <c r="F202" s="380"/>
      <c r="G202" s="380"/>
      <c r="H202" s="380"/>
    </row>
    <row r="203" spans="1:8">
      <c r="A203" s="67"/>
      <c r="B203" s="381" t="s">
        <v>430</v>
      </c>
      <c r="C203" s="381"/>
      <c r="D203" s="381"/>
      <c r="E203" s="381"/>
      <c r="F203" s="381"/>
      <c r="G203" s="381"/>
      <c r="H203" s="381"/>
    </row>
    <row r="204" spans="1:8">
      <c r="A204" s="67"/>
      <c r="B204" s="381"/>
      <c r="C204" s="381"/>
      <c r="D204" s="381"/>
      <c r="E204" s="381"/>
      <c r="F204" s="381"/>
      <c r="G204" s="381"/>
      <c r="H204" s="381"/>
    </row>
    <row r="205" spans="1:8">
      <c r="A205" s="67"/>
      <c r="B205" s="381"/>
      <c r="C205" s="381"/>
      <c r="D205" s="381"/>
      <c r="E205" s="381"/>
      <c r="F205" s="381"/>
      <c r="G205" s="381"/>
      <c r="H205" s="381"/>
    </row>
    <row r="206" spans="1:8">
      <c r="A206" s="67" t="s">
        <v>431</v>
      </c>
      <c r="B206" s="84"/>
      <c r="C206" s="85"/>
      <c r="D206" s="85"/>
      <c r="E206" s="85"/>
      <c r="F206" s="85"/>
      <c r="G206" s="85"/>
      <c r="H206" s="85"/>
    </row>
    <row r="207" spans="1:8">
      <c r="A207" s="67"/>
      <c r="B207" s="86" t="s">
        <v>438</v>
      </c>
      <c r="C207" s="85"/>
      <c r="D207" s="85"/>
      <c r="E207" s="85"/>
      <c r="F207" s="85"/>
      <c r="G207" s="84"/>
      <c r="H207" s="85"/>
    </row>
    <row r="208" spans="1:8">
      <c r="A208" s="67"/>
      <c r="B208" s="377" t="s">
        <v>519</v>
      </c>
      <c r="C208" s="378"/>
      <c r="D208" s="378"/>
      <c r="E208" s="378"/>
      <c r="F208" s="378"/>
      <c r="G208" s="378"/>
      <c r="H208" s="378"/>
    </row>
    <row r="209" spans="1:8">
      <c r="A209" s="67"/>
      <c r="B209" s="378"/>
      <c r="C209" s="378"/>
      <c r="D209" s="378"/>
      <c r="E209" s="378"/>
      <c r="F209" s="378"/>
      <c r="G209" s="378"/>
      <c r="H209" s="378"/>
    </row>
    <row r="210" spans="1:8">
      <c r="A210" s="67"/>
      <c r="B210" s="378" t="s">
        <v>432</v>
      </c>
      <c r="C210" s="378"/>
      <c r="D210" s="378"/>
      <c r="E210" s="378"/>
      <c r="F210" s="378"/>
      <c r="G210" s="378"/>
      <c r="H210" s="378"/>
    </row>
    <row r="211" spans="1:8">
      <c r="A211" s="67"/>
      <c r="B211" s="378"/>
      <c r="C211" s="378"/>
      <c r="D211" s="378"/>
      <c r="E211" s="378"/>
      <c r="F211" s="378"/>
      <c r="G211" s="378"/>
      <c r="H211" s="378"/>
    </row>
    <row r="212" spans="1:8">
      <c r="A212" s="67" t="s">
        <v>433</v>
      </c>
      <c r="B212" s="67"/>
      <c r="C212" s="67"/>
      <c r="D212" s="67"/>
      <c r="E212" s="67"/>
      <c r="F212" s="67"/>
      <c r="G212" s="67"/>
      <c r="H212" s="67"/>
    </row>
    <row r="213" spans="1:8">
      <c r="A213" s="67"/>
      <c r="B213" s="87" t="s">
        <v>434</v>
      </c>
      <c r="C213" s="67"/>
      <c r="D213" s="67"/>
      <c r="E213" s="67"/>
      <c r="F213" s="67"/>
      <c r="G213" s="67"/>
      <c r="H213" s="67"/>
    </row>
    <row r="214" spans="1:8"/>
  </sheetData>
  <sheetProtection sheet="1" scenarios="1"/>
  <mergeCells count="90">
    <mergeCell ref="C18:C19"/>
    <mergeCell ref="D18:D19"/>
    <mergeCell ref="A1:H2"/>
    <mergeCell ref="A3:B3"/>
    <mergeCell ref="C3:H3"/>
    <mergeCell ref="A4:B4"/>
    <mergeCell ref="C4:H4"/>
    <mergeCell ref="A5:H5"/>
    <mergeCell ref="H54:H57"/>
    <mergeCell ref="D55:E55"/>
    <mergeCell ref="D56:E57"/>
    <mergeCell ref="F56:F57"/>
    <mergeCell ref="A20:A49"/>
    <mergeCell ref="B49:C49"/>
    <mergeCell ref="D49:E49"/>
    <mergeCell ref="H18:H19"/>
    <mergeCell ref="B53:C53"/>
    <mergeCell ref="D53:E53"/>
    <mergeCell ref="E18:E19"/>
    <mergeCell ref="F18:F19"/>
    <mergeCell ref="G18:G19"/>
    <mergeCell ref="A50:A53"/>
    <mergeCell ref="A18:B19"/>
    <mergeCell ref="B59:H60"/>
    <mergeCell ref="B61:H63"/>
    <mergeCell ref="A54:C57"/>
    <mergeCell ref="D54:E54"/>
    <mergeCell ref="G54:G57"/>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G160:G161"/>
    <mergeCell ref="H160:H161"/>
    <mergeCell ref="B130:H131"/>
    <mergeCell ref="B132:H134"/>
    <mergeCell ref="B139:H140"/>
    <mergeCell ref="A143:H144"/>
    <mergeCell ref="A145:B145"/>
    <mergeCell ref="C145:H145"/>
    <mergeCell ref="A162:A191"/>
    <mergeCell ref="B191:C191"/>
    <mergeCell ref="D191:E191"/>
    <mergeCell ref="A192:A195"/>
    <mergeCell ref="B195:C195"/>
    <mergeCell ref="D195:E195"/>
    <mergeCell ref="B66:H67"/>
    <mergeCell ref="B137:H138"/>
    <mergeCell ref="B208:H209"/>
    <mergeCell ref="B201:H202"/>
    <mergeCell ref="B203:H205"/>
    <mergeCell ref="D197:E197"/>
    <mergeCell ref="D198:E199"/>
    <mergeCell ref="F198:F199"/>
    <mergeCell ref="A146:B146"/>
    <mergeCell ref="C146:H146"/>
    <mergeCell ref="A147:H147"/>
    <mergeCell ref="A160:B161"/>
    <mergeCell ref="C160:C161"/>
    <mergeCell ref="D160:D161"/>
    <mergeCell ref="E160:E161"/>
    <mergeCell ref="F160:F161"/>
    <mergeCell ref="B210:H211"/>
    <mergeCell ref="A196:C199"/>
    <mergeCell ref="D196:E196"/>
    <mergeCell ref="G196:G199"/>
    <mergeCell ref="H196:H199"/>
  </mergeCells>
  <phoneticPr fontId="2"/>
  <conditionalFormatting sqref="C3">
    <cfRule type="expression" dxfId="17" priority="10" stopIfTrue="1">
      <formula>$C$3=""</formula>
    </cfRule>
  </conditionalFormatting>
  <conditionalFormatting sqref="C4:H4">
    <cfRule type="expression" dxfId="16" priority="9" stopIfTrue="1">
      <formula>$C$4=""</formula>
    </cfRule>
  </conditionalFormatting>
  <conditionalFormatting sqref="C145">
    <cfRule type="expression" dxfId="15" priority="4" stopIfTrue="1">
      <formula>$C$145=""</formula>
    </cfRule>
  </conditionalFormatting>
  <conditionalFormatting sqref="C146:H146">
    <cfRule type="expression" dxfId="14" priority="3" stopIfTrue="1">
      <formula>$C$146=""</formula>
    </cfRule>
  </conditionalFormatting>
  <conditionalFormatting sqref="C74">
    <cfRule type="expression" dxfId="13" priority="2" stopIfTrue="1">
      <formula>$C$74=""</formula>
    </cfRule>
  </conditionalFormatting>
  <conditionalFormatting sqref="C75:H75">
    <cfRule type="expression" dxfId="12"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52 G194"/>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84 E113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33</vt:i4>
      </vt:variant>
    </vt:vector>
  </HeadingPairs>
  <TitlesOfParts>
    <vt:vector size="47" baseType="lpstr">
      <vt:lpstr>１号事業＿計画</vt:lpstr>
      <vt:lpstr>【基準年度】事業所1~3</vt:lpstr>
      <vt:lpstr>【基準年度】事業所4~6</vt:lpstr>
      <vt:lpstr>【基準年度】事業所7~9</vt:lpstr>
      <vt:lpstr>【基準年度】事業所10~12</vt:lpstr>
      <vt:lpstr>【基準年度】事業所13~15</vt:lpstr>
      <vt:lpstr>【前年度】事業所1~3</vt:lpstr>
      <vt:lpstr>【前年度】事業所4~6</vt:lpstr>
      <vt:lpstr>【前年度】事業所7~9</vt:lpstr>
      <vt:lpstr>【前年度】事業所10~12</vt:lpstr>
      <vt:lpstr>【前年度】事業所13~15</vt:lpstr>
      <vt:lpstr>係数</vt:lpstr>
      <vt:lpstr>プルダウン用</vt:lpstr>
      <vt:lpstr>Sheet1</vt:lpstr>
      <vt:lpstr>'【基準年度】事業所1~3'!Print_Area</vt:lpstr>
      <vt:lpstr>'【基準年度】事業所10~12'!Print_Area</vt:lpstr>
      <vt:lpstr>'【基準年度】事業所13~15'!Print_Area</vt:lpstr>
      <vt:lpstr>'【基準年度】事業所4~6'!Print_Area</vt:lpstr>
      <vt:lpstr>'【基準年度】事業所7~9'!Print_Area</vt:lpstr>
      <vt:lpstr>'【前年度】事業所1~3'!Print_Area</vt:lpstr>
      <vt:lpstr>'【前年度】事業所10~12'!Print_Area</vt:lpstr>
      <vt:lpstr>'【前年度】事業所13~15'!Print_Area</vt:lpstr>
      <vt:lpstr>'【前年度】事業所4~6'!Print_Area</vt:lpstr>
      <vt:lpstr>'【前年度】事業所7~9'!Print_Area</vt:lpstr>
      <vt:lpstr>'１号事業＿計画'!Print_Area</vt:lpstr>
      <vt:lpstr>サービス業</vt:lpstr>
      <vt:lpstr>医療_福祉</vt:lpstr>
      <vt:lpstr>運輸業_郵便業</vt:lpstr>
      <vt:lpstr>卸売業_小売業</vt:lpstr>
      <vt:lpstr>学術研究_専門・技術サービス業</vt:lpstr>
      <vt:lpstr>漁業</vt:lpstr>
      <vt:lpstr>教育_学習支援業</vt:lpstr>
      <vt:lpstr>金融業_保険業</vt:lpstr>
      <vt:lpstr>建設業</vt:lpstr>
      <vt:lpstr>公務</vt:lpstr>
      <vt:lpstr>鉱業_採石業_砂利採取業</vt:lpstr>
      <vt:lpstr>宿泊業_飲食サービス業</vt:lpstr>
      <vt:lpstr>情報通信業</vt:lpstr>
      <vt:lpstr>条例該当項目</vt:lpstr>
      <vt:lpstr>生活関連サービス業_娯楽業</vt:lpstr>
      <vt:lpstr>製造業</vt:lpstr>
      <vt:lpstr>大分類</vt:lpstr>
      <vt:lpstr>電気・ガス・熱供給・水道業</vt:lpstr>
      <vt:lpstr>農業_林業</vt:lpstr>
      <vt:lpstr>不動産業_物品賃貸業</vt:lpstr>
      <vt:lpstr>複合サービス業</vt:lpstr>
      <vt:lpstr>分類不能の産業</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1800807</cp:lastModifiedBy>
  <cp:lastPrinted>2020-05-20T07:25:40Z</cp:lastPrinted>
  <dcterms:created xsi:type="dcterms:W3CDTF">2009-02-04T02:16:45Z</dcterms:created>
  <dcterms:modified xsi:type="dcterms:W3CDTF">2023-08-04T09:27:24Z</dcterms:modified>
</cp:coreProperties>
</file>