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525" windowHeight="7500"/>
  </bookViews>
  <sheets>
    <sheet name="別紙４(現場閉所型）記入例" sheetId="9" r:id="rId1"/>
  </sheets>
  <definedNames>
    <definedName name="_xlnm.Print_Area" localSheetId="0">'別紙４(現場閉所型）記入例'!$A$1:$AO$112</definedName>
    <definedName name="_xlnm.Print_Titles" localSheetId="0">'別紙４(現場閉所型）記入例'!$1:$12</definedName>
  </definedNames>
  <calcPr calcId="162913"/>
</workbook>
</file>

<file path=xl/calcChain.xml><?xml version="1.0" encoding="utf-8"?>
<calcChain xmlns="http://schemas.openxmlformats.org/spreadsheetml/2006/main">
  <c r="AM92" i="9" l="1"/>
  <c r="AM85" i="9"/>
  <c r="AM81" i="9"/>
  <c r="AM78" i="9"/>
  <c r="AM67" i="9"/>
  <c r="AM64" i="9"/>
  <c r="AM60" i="9"/>
  <c r="AM57" i="9"/>
  <c r="AM53" i="9"/>
  <c r="AM50" i="9"/>
  <c r="AM39" i="9"/>
  <c r="AM36" i="9"/>
  <c r="AM29" i="9"/>
  <c r="AM25" i="9"/>
  <c r="AM22" i="9"/>
  <c r="AM18" i="9"/>
  <c r="AM15" i="9"/>
  <c r="AH95" i="9" l="1"/>
  <c r="AM94" i="9"/>
  <c r="AH94" i="9"/>
  <c r="AM93" i="9"/>
  <c r="AM91" i="9"/>
  <c r="AM90" i="9"/>
  <c r="AH88" i="9"/>
  <c r="AM87" i="9"/>
  <c r="AM88" i="9" s="1"/>
  <c r="AH87" i="9"/>
  <c r="AM86" i="9"/>
  <c r="AM84" i="9"/>
  <c r="AM83" i="9"/>
  <c r="AH81" i="9"/>
  <c r="AM80" i="9"/>
  <c r="AH80" i="9"/>
  <c r="AM79" i="9"/>
  <c r="AM77" i="9"/>
  <c r="AM76" i="9"/>
  <c r="AH74" i="9"/>
  <c r="AM73" i="9"/>
  <c r="AM74" i="9" s="1"/>
  <c r="AH73" i="9"/>
  <c r="AM72" i="9"/>
  <c r="AM70" i="9"/>
  <c r="AM71" i="9" s="1"/>
  <c r="AM69" i="9"/>
  <c r="AH67" i="9"/>
  <c r="AM66" i="9"/>
  <c r="AH66" i="9"/>
  <c r="AM65" i="9"/>
  <c r="AM63" i="9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4" i="9"/>
  <c r="AH32" i="9"/>
  <c r="AM31" i="9"/>
  <c r="AM32" i="9" s="1"/>
  <c r="AH31" i="9"/>
  <c r="AM30" i="9"/>
  <c r="AM28" i="9"/>
  <c r="AM27" i="9"/>
  <c r="AH25" i="9"/>
  <c r="AM24" i="9"/>
  <c r="AH24" i="9"/>
  <c r="AM23" i="9"/>
  <c r="AM21" i="9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95" i="9" l="1"/>
  <c r="AM102" i="9"/>
  <c r="AM99" i="9"/>
  <c r="AM46" i="9"/>
  <c r="AM103" i="9"/>
  <c r="AM43" i="9"/>
  <c r="AN43" i="9" s="1"/>
  <c r="AM100" i="9"/>
  <c r="AM101" i="9" s="1"/>
  <c r="AN15" i="9"/>
  <c r="AN50" i="9"/>
  <c r="AN64" i="9"/>
  <c r="AN78" i="9"/>
  <c r="AN39" i="9"/>
  <c r="AN57" i="9"/>
  <c r="AN71" i="9"/>
  <c r="AN85" i="9"/>
  <c r="AN18" i="9"/>
  <c r="AN95" i="9"/>
  <c r="AN25" i="9"/>
  <c r="AN32" i="9"/>
  <c r="AN29" i="9"/>
  <c r="AN46" i="9"/>
  <c r="AN60" i="9"/>
  <c r="AN74" i="9"/>
  <c r="AN92" i="9"/>
  <c r="AN88" i="9"/>
  <c r="AN22" i="9"/>
  <c r="AN36" i="9"/>
  <c r="AN53" i="9"/>
  <c r="AN67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N81" i="9"/>
  <c r="AM104" i="9" l="1"/>
  <c r="AN104" i="9" s="1"/>
  <c r="AN101" i="9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<sst xmlns="http://schemas.openxmlformats.org/spreadsheetml/2006/main" count="565" uniqueCount="43">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</sst>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51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/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/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/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/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/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/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/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/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/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/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/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/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/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/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/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/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1" name="四角形吹き出し 20"/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K132"/>
  <sheetViews>
    <sheetView tabSelected="1" zoomScaleNormal="100" workbookViewId="0">
      <selection activeCell="AR16" sqref="AR16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2:63" ht="24" x14ac:dyDescent="0.15">
      <c r="B1" s="2" t="s">
        <v>17</v>
      </c>
      <c r="T1" s="2" t="s">
        <v>8</v>
      </c>
      <c r="AD1" s="2"/>
      <c r="AE1" s="2"/>
      <c r="AF1" s="2"/>
      <c r="AN1" s="81" t="s">
        <v>38</v>
      </c>
    </row>
    <row r="2" spans="2:63" ht="7.5" customHeight="1" x14ac:dyDescent="0.15"/>
    <row r="3" spans="2:63" ht="17.25" customHeight="1" x14ac:dyDescent="0.15">
      <c r="B3" s="3" t="s">
        <v>0</v>
      </c>
      <c r="C3" s="4"/>
      <c r="D3" s="4"/>
    </row>
    <row r="4" spans="2:63" ht="17.25" customHeight="1" x14ac:dyDescent="0.15">
      <c r="B4" s="4" t="s">
        <v>21</v>
      </c>
      <c r="C4" s="4"/>
      <c r="D4" s="4"/>
      <c r="AK4" s="82"/>
      <c r="AL4" s="82"/>
      <c r="AM4" s="82"/>
      <c r="AN4" s="82"/>
      <c r="AO4" s="82"/>
    </row>
    <row r="5" spans="2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2:63" x14ac:dyDescent="0.15">
      <c r="B6" s="53" t="s">
        <v>34</v>
      </c>
      <c r="C6" s="54"/>
      <c r="D6" s="54"/>
      <c r="E6" s="55"/>
      <c r="F6" s="54"/>
      <c r="G6" s="108">
        <v>45017</v>
      </c>
      <c r="H6" s="109"/>
      <c r="I6" s="109"/>
      <c r="J6" s="110"/>
      <c r="K6" s="52"/>
      <c r="L6" s="56" t="s">
        <v>27</v>
      </c>
      <c r="M6" s="111">
        <f>YEAR(G6)</f>
        <v>2023</v>
      </c>
      <c r="N6" s="111"/>
      <c r="O6" s="111"/>
      <c r="P6" s="111"/>
      <c r="Z6" s="60"/>
      <c r="AA6" s="61" t="s">
        <v>35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2:63" x14ac:dyDescent="0.15">
      <c r="B7" s="21"/>
      <c r="C7" s="21"/>
      <c r="D7" s="21"/>
      <c r="E7" s="50"/>
      <c r="F7" s="21"/>
      <c r="G7" s="112"/>
      <c r="H7" s="112"/>
      <c r="I7" s="112"/>
      <c r="J7" s="112"/>
      <c r="K7" s="50"/>
      <c r="Z7" s="60"/>
      <c r="AA7" s="63" t="s">
        <v>11</v>
      </c>
      <c r="AB7" s="61" t="s">
        <v>31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2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32</v>
      </c>
      <c r="AC8" s="61"/>
      <c r="AD8" s="61"/>
      <c r="AE8" s="61"/>
      <c r="AF8" s="61"/>
      <c r="AG8" s="61"/>
      <c r="AH8" s="61"/>
      <c r="AI8" s="62"/>
    </row>
    <row r="9" spans="2:63" ht="17.25" customHeight="1" x14ac:dyDescent="0.15">
      <c r="Z9" s="60"/>
      <c r="AA9" s="63"/>
      <c r="AB9" s="61" t="s">
        <v>36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2:63" ht="17.25" customHeight="1" x14ac:dyDescent="0.15">
      <c r="Z10" s="60"/>
      <c r="AA10" s="63" t="s">
        <v>18</v>
      </c>
      <c r="AB10" s="61" t="s">
        <v>29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2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2:63" ht="16.5" customHeight="1" thickBot="1" x14ac:dyDescent="0.2">
      <c r="Q12" s="25"/>
      <c r="AG12" s="27"/>
      <c r="AH12" s="28"/>
      <c r="AI12" s="28"/>
      <c r="AJ12" s="28"/>
      <c r="AK12" s="40" t="s">
        <v>39</v>
      </c>
      <c r="AL12" s="28"/>
      <c r="AM12" s="38"/>
      <c r="AN12" s="28"/>
      <c r="AO12" s="28"/>
    </row>
    <row r="13" spans="2:63" ht="13.5" customHeight="1" x14ac:dyDescent="0.15">
      <c r="B13" s="5" t="s">
        <v>1</v>
      </c>
      <c r="C13" s="103">
        <f>MONTH(G6)</f>
        <v>4</v>
      </c>
      <c r="D13" s="104">
        <f t="shared" ref="D13:AF13" si="0">+H5</f>
        <v>0</v>
      </c>
      <c r="E13" s="104">
        <f t="shared" si="0"/>
        <v>0</v>
      </c>
      <c r="F13" s="104">
        <f t="shared" si="0"/>
        <v>0</v>
      </c>
      <c r="G13" s="104">
        <f t="shared" si="0"/>
        <v>0</v>
      </c>
      <c r="H13" s="104">
        <f t="shared" si="0"/>
        <v>0</v>
      </c>
      <c r="I13" s="104">
        <f t="shared" si="0"/>
        <v>0</v>
      </c>
      <c r="J13" s="104">
        <f t="shared" si="0"/>
        <v>0</v>
      </c>
      <c r="K13" s="104">
        <f t="shared" si="0"/>
        <v>0</v>
      </c>
      <c r="L13" s="104">
        <f t="shared" si="0"/>
        <v>0</v>
      </c>
      <c r="M13" s="104">
        <f t="shared" si="0"/>
        <v>0</v>
      </c>
      <c r="N13" s="104">
        <f t="shared" si="0"/>
        <v>0</v>
      </c>
      <c r="O13" s="104">
        <f t="shared" si="0"/>
        <v>0</v>
      </c>
      <c r="P13" s="104">
        <f t="shared" si="0"/>
        <v>0</v>
      </c>
      <c r="Q13" s="104">
        <f t="shared" si="0"/>
        <v>0</v>
      </c>
      <c r="R13" s="104">
        <f t="shared" si="0"/>
        <v>0</v>
      </c>
      <c r="S13" s="104">
        <f t="shared" si="0"/>
        <v>0</v>
      </c>
      <c r="T13" s="104">
        <f t="shared" si="0"/>
        <v>0</v>
      </c>
      <c r="U13" s="104">
        <f t="shared" si="0"/>
        <v>0</v>
      </c>
      <c r="V13" s="104">
        <f t="shared" si="0"/>
        <v>0</v>
      </c>
      <c r="W13" s="104">
        <f t="shared" si="0"/>
        <v>0</v>
      </c>
      <c r="X13" s="104">
        <f t="shared" si="0"/>
        <v>0</v>
      </c>
      <c r="Y13" s="104">
        <f t="shared" si="0"/>
        <v>0</v>
      </c>
      <c r="Z13" s="104">
        <f t="shared" si="0"/>
        <v>0</v>
      </c>
      <c r="AA13" s="104">
        <f t="shared" si="0"/>
        <v>0</v>
      </c>
      <c r="AB13" s="104">
        <f t="shared" si="0"/>
        <v>0</v>
      </c>
      <c r="AC13" s="104">
        <f t="shared" si="0"/>
        <v>0</v>
      </c>
      <c r="AD13" s="104">
        <f t="shared" si="0"/>
        <v>0</v>
      </c>
      <c r="AE13" s="104">
        <f t="shared" si="0"/>
        <v>0</v>
      </c>
      <c r="AF13" s="104">
        <f t="shared" si="0"/>
        <v>0</v>
      </c>
      <c r="AG13" s="113" t="e">
        <f>+#REF!</f>
        <v>#REF!</v>
      </c>
      <c r="AH13" s="105" t="s">
        <v>12</v>
      </c>
      <c r="AI13" s="96" t="s">
        <v>13</v>
      </c>
      <c r="AK13" s="99" t="s">
        <v>3</v>
      </c>
      <c r="AL13" s="36" t="s">
        <v>16</v>
      </c>
      <c r="AM13" s="37">
        <f>COUNTIF(C17:AG17,"")+COUNTIF(C17:AG17,"○")</f>
        <v>0</v>
      </c>
      <c r="AO13" s="21"/>
    </row>
    <row r="14" spans="2:63" ht="14.25" thickBot="1" x14ac:dyDescent="0.2">
      <c r="B14" s="6" t="s">
        <v>2</v>
      </c>
      <c r="C14" s="26">
        <f>DATE($M$6,C13,1)</f>
        <v>45017</v>
      </c>
      <c r="D14" s="26">
        <f>C14+1</f>
        <v>45018</v>
      </c>
      <c r="E14" s="26">
        <f t="shared" ref="E14:AF14" si="1">D14+1</f>
        <v>45019</v>
      </c>
      <c r="F14" s="26">
        <f t="shared" si="1"/>
        <v>45020</v>
      </c>
      <c r="G14" s="26">
        <f t="shared" si="1"/>
        <v>45021</v>
      </c>
      <c r="H14" s="26">
        <f t="shared" si="1"/>
        <v>45022</v>
      </c>
      <c r="I14" s="26">
        <f t="shared" si="1"/>
        <v>45023</v>
      </c>
      <c r="J14" s="26">
        <f t="shared" si="1"/>
        <v>45024</v>
      </c>
      <c r="K14" s="26">
        <f t="shared" si="1"/>
        <v>45025</v>
      </c>
      <c r="L14" s="26">
        <f t="shared" si="1"/>
        <v>45026</v>
      </c>
      <c r="M14" s="26">
        <f t="shared" si="1"/>
        <v>45027</v>
      </c>
      <c r="N14" s="26">
        <f t="shared" si="1"/>
        <v>45028</v>
      </c>
      <c r="O14" s="26">
        <f t="shared" si="1"/>
        <v>45029</v>
      </c>
      <c r="P14" s="26">
        <f t="shared" si="1"/>
        <v>45030</v>
      </c>
      <c r="Q14" s="26">
        <f t="shared" si="1"/>
        <v>45031</v>
      </c>
      <c r="R14" s="26">
        <f t="shared" si="1"/>
        <v>45032</v>
      </c>
      <c r="S14" s="26">
        <f t="shared" si="1"/>
        <v>45033</v>
      </c>
      <c r="T14" s="26">
        <f t="shared" si="1"/>
        <v>45034</v>
      </c>
      <c r="U14" s="26">
        <f t="shared" si="1"/>
        <v>45035</v>
      </c>
      <c r="V14" s="26">
        <f t="shared" si="1"/>
        <v>45036</v>
      </c>
      <c r="W14" s="26">
        <f t="shared" si="1"/>
        <v>45037</v>
      </c>
      <c r="X14" s="26">
        <f t="shared" si="1"/>
        <v>45038</v>
      </c>
      <c r="Y14" s="26">
        <f t="shared" si="1"/>
        <v>45039</v>
      </c>
      <c r="Z14" s="26">
        <f t="shared" si="1"/>
        <v>45040</v>
      </c>
      <c r="AA14" s="26">
        <f t="shared" si="1"/>
        <v>45041</v>
      </c>
      <c r="AB14" s="26">
        <f t="shared" si="1"/>
        <v>45042</v>
      </c>
      <c r="AC14" s="26">
        <f t="shared" si="1"/>
        <v>45043</v>
      </c>
      <c r="AD14" s="26">
        <f t="shared" si="1"/>
        <v>45044</v>
      </c>
      <c r="AE14" s="26">
        <f t="shared" si="1"/>
        <v>45045</v>
      </c>
      <c r="AF14" s="26">
        <f t="shared" si="1"/>
        <v>45046</v>
      </c>
      <c r="AG14" s="13" t="s">
        <v>18</v>
      </c>
      <c r="AH14" s="106"/>
      <c r="AI14" s="97"/>
      <c r="AK14" s="99"/>
      <c r="AL14" s="34" t="s">
        <v>25</v>
      </c>
      <c r="AM14" s="77">
        <f>COUNTIF(C17:AG17,"○")</f>
        <v>0</v>
      </c>
    </row>
    <row r="15" spans="2:63" ht="14.25" thickBot="1" x14ac:dyDescent="0.2">
      <c r="B15" s="6" t="s">
        <v>5</v>
      </c>
      <c r="C15" s="13" t="str">
        <f>TEXT(WEEKDAY(+C14),"aaa")</f>
        <v>土</v>
      </c>
      <c r="D15" s="13" t="str">
        <f t="shared" ref="D15:AF15" si="2">TEXT(WEEKDAY(+D14),"aaa")</f>
        <v>日</v>
      </c>
      <c r="E15" s="13" t="str">
        <f t="shared" si="2"/>
        <v>月</v>
      </c>
      <c r="F15" s="13" t="str">
        <f t="shared" si="2"/>
        <v>火</v>
      </c>
      <c r="G15" s="13" t="str">
        <f t="shared" si="2"/>
        <v>水</v>
      </c>
      <c r="H15" s="13" t="str">
        <f t="shared" si="2"/>
        <v>木</v>
      </c>
      <c r="I15" s="13" t="str">
        <f t="shared" si="2"/>
        <v>金</v>
      </c>
      <c r="J15" s="13" t="str">
        <f t="shared" si="2"/>
        <v>土</v>
      </c>
      <c r="K15" s="13" t="str">
        <f t="shared" si="2"/>
        <v>日</v>
      </c>
      <c r="L15" s="13" t="str">
        <f t="shared" si="2"/>
        <v>月</v>
      </c>
      <c r="M15" s="13" t="str">
        <f t="shared" si="2"/>
        <v>火</v>
      </c>
      <c r="N15" s="13" t="str">
        <f t="shared" si="2"/>
        <v>水</v>
      </c>
      <c r="O15" s="13" t="str">
        <f t="shared" si="2"/>
        <v>木</v>
      </c>
      <c r="P15" s="13" t="str">
        <f t="shared" si="2"/>
        <v>金</v>
      </c>
      <c r="Q15" s="13" t="str">
        <f t="shared" si="2"/>
        <v>土</v>
      </c>
      <c r="R15" s="13" t="str">
        <f t="shared" si="2"/>
        <v>日</v>
      </c>
      <c r="S15" s="13" t="str">
        <f t="shared" si="2"/>
        <v>月</v>
      </c>
      <c r="T15" s="13" t="str">
        <f t="shared" si="2"/>
        <v>火</v>
      </c>
      <c r="U15" s="13" t="str">
        <f t="shared" si="2"/>
        <v>水</v>
      </c>
      <c r="V15" s="13" t="str">
        <f t="shared" si="2"/>
        <v>木</v>
      </c>
      <c r="W15" s="13" t="str">
        <f t="shared" si="2"/>
        <v>金</v>
      </c>
      <c r="X15" s="13" t="str">
        <f t="shared" si="2"/>
        <v>土</v>
      </c>
      <c r="Y15" s="13" t="str">
        <f t="shared" si="2"/>
        <v>日</v>
      </c>
      <c r="Z15" s="13" t="str">
        <f t="shared" si="2"/>
        <v>月</v>
      </c>
      <c r="AA15" s="13" t="str">
        <f t="shared" si="2"/>
        <v>火</v>
      </c>
      <c r="AB15" s="13" t="str">
        <f t="shared" si="2"/>
        <v>水</v>
      </c>
      <c r="AC15" s="13" t="str">
        <f t="shared" si="2"/>
        <v>木</v>
      </c>
      <c r="AD15" s="13" t="str">
        <f t="shared" si="2"/>
        <v>金</v>
      </c>
      <c r="AE15" s="13" t="str">
        <f t="shared" si="2"/>
        <v>土</v>
      </c>
      <c r="AF15" s="13" t="str">
        <f t="shared" si="2"/>
        <v>日</v>
      </c>
      <c r="AG15" s="13" t="s">
        <v>18</v>
      </c>
      <c r="AH15" s="106"/>
      <c r="AI15" s="97"/>
      <c r="AK15" s="99"/>
      <c r="AL15" s="34" t="s">
        <v>26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2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7"/>
      <c r="AI16" s="98"/>
      <c r="AK16" s="100" t="s">
        <v>4</v>
      </c>
      <c r="AL16" s="35" t="s">
        <v>16</v>
      </c>
      <c r="AM16" s="78">
        <f>COUNTIF(C18:AG18,"")+COUNTIF(C18:AG18,"●")</f>
        <v>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4.25" thickBot="1" x14ac:dyDescent="0.2">
      <c r="B17" s="6" t="s">
        <v>3</v>
      </c>
      <c r="C17" s="13" t="s">
        <v>28</v>
      </c>
      <c r="D17" s="13" t="s">
        <v>28</v>
      </c>
      <c r="E17" s="13" t="s">
        <v>28</v>
      </c>
      <c r="F17" s="13" t="s">
        <v>28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13" t="s">
        <v>28</v>
      </c>
      <c r="P17" s="13" t="s">
        <v>28</v>
      </c>
      <c r="Q17" s="13" t="s">
        <v>28</v>
      </c>
      <c r="R17" s="13" t="s">
        <v>28</v>
      </c>
      <c r="S17" s="13" t="s">
        <v>28</v>
      </c>
      <c r="T17" s="13" t="s">
        <v>28</v>
      </c>
      <c r="U17" s="13" t="s">
        <v>28</v>
      </c>
      <c r="V17" s="13" t="s">
        <v>28</v>
      </c>
      <c r="W17" s="13" t="s">
        <v>28</v>
      </c>
      <c r="X17" s="13" t="s">
        <v>28</v>
      </c>
      <c r="Y17" s="13" t="s">
        <v>28</v>
      </c>
      <c r="Z17" s="13" t="s">
        <v>28</v>
      </c>
      <c r="AA17" s="13" t="s">
        <v>28</v>
      </c>
      <c r="AB17" s="13" t="s">
        <v>28</v>
      </c>
      <c r="AC17" s="13" t="s">
        <v>28</v>
      </c>
      <c r="AD17" s="13" t="s">
        <v>28</v>
      </c>
      <c r="AE17" s="13" t="s">
        <v>28</v>
      </c>
      <c r="AF17" s="13" t="s">
        <v>28</v>
      </c>
      <c r="AG17" s="13" t="s">
        <v>28</v>
      </c>
      <c r="AH17" s="9">
        <f>COUNTIF(C17:AG17,"○")</f>
        <v>0</v>
      </c>
      <c r="AI17" s="11">
        <f>+AH17</f>
        <v>0</v>
      </c>
      <c r="AK17" s="100"/>
      <c r="AL17" s="34" t="s">
        <v>25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4.25" thickBot="1" x14ac:dyDescent="0.2">
      <c r="B18" s="7" t="s">
        <v>4</v>
      </c>
      <c r="C18" s="15" t="s">
        <v>28</v>
      </c>
      <c r="D18" s="15" t="s">
        <v>28</v>
      </c>
      <c r="E18" s="15" t="s">
        <v>28</v>
      </c>
      <c r="F18" s="15" t="s">
        <v>28</v>
      </c>
      <c r="G18" s="15" t="s">
        <v>28</v>
      </c>
      <c r="H18" s="15" t="s">
        <v>28</v>
      </c>
      <c r="I18" s="15" t="s">
        <v>28</v>
      </c>
      <c r="J18" s="15" t="s">
        <v>28</v>
      </c>
      <c r="K18" s="15" t="s">
        <v>28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28</v>
      </c>
      <c r="Q18" s="15" t="s">
        <v>28</v>
      </c>
      <c r="R18" s="15" t="s">
        <v>28</v>
      </c>
      <c r="S18" s="15" t="s">
        <v>28</v>
      </c>
      <c r="T18" s="15" t="s">
        <v>28</v>
      </c>
      <c r="U18" s="15" t="s">
        <v>28</v>
      </c>
      <c r="V18" s="15" t="s">
        <v>28</v>
      </c>
      <c r="W18" s="15" t="s">
        <v>28</v>
      </c>
      <c r="X18" s="15" t="s">
        <v>28</v>
      </c>
      <c r="Y18" s="15" t="s">
        <v>28</v>
      </c>
      <c r="Z18" s="15" t="s">
        <v>28</v>
      </c>
      <c r="AA18" s="15" t="s">
        <v>28</v>
      </c>
      <c r="AB18" s="15" t="s">
        <v>28</v>
      </c>
      <c r="AC18" s="15" t="s">
        <v>28</v>
      </c>
      <c r="AD18" s="15" t="s">
        <v>28</v>
      </c>
      <c r="AE18" s="15" t="s">
        <v>28</v>
      </c>
      <c r="AF18" s="15" t="s">
        <v>28</v>
      </c>
      <c r="AG18" s="15" t="s">
        <v>28</v>
      </c>
      <c r="AH18" s="10">
        <f>COUNTIF(C18:AG18,"●")</f>
        <v>0</v>
      </c>
      <c r="AI18" s="12">
        <f>+AH18</f>
        <v>0</v>
      </c>
      <c r="AK18" s="100"/>
      <c r="AL18" s="34" t="s">
        <v>26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103">
        <f>C13+MONTH(1)</f>
        <v>5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 t="s">
        <v>12</v>
      </c>
      <c r="AI20" s="96" t="s">
        <v>13</v>
      </c>
      <c r="AK20" s="99" t="s">
        <v>3</v>
      </c>
      <c r="AL20" s="36" t="s">
        <v>16</v>
      </c>
      <c r="AM20" s="37">
        <f>COUNTIF(C24:AG24,"")+COUNTIF(C24:AG24,"○")</f>
        <v>20</v>
      </c>
    </row>
    <row r="21" spans="2:63" ht="14.25" thickBot="1" x14ac:dyDescent="0.2">
      <c r="B21" s="6" t="s">
        <v>2</v>
      </c>
      <c r="C21" s="26">
        <f>DATE($M$6,C20,1)</f>
        <v>45047</v>
      </c>
      <c r="D21" s="26">
        <f>C21+1</f>
        <v>45048</v>
      </c>
      <c r="E21" s="26">
        <f t="shared" ref="E21:AG21" si="3">D21+1</f>
        <v>45049</v>
      </c>
      <c r="F21" s="26">
        <f t="shared" si="3"/>
        <v>45050</v>
      </c>
      <c r="G21" s="26">
        <f t="shared" si="3"/>
        <v>45051</v>
      </c>
      <c r="H21" s="26">
        <f t="shared" si="3"/>
        <v>45052</v>
      </c>
      <c r="I21" s="26">
        <f t="shared" si="3"/>
        <v>45053</v>
      </c>
      <c r="J21" s="26">
        <f t="shared" si="3"/>
        <v>45054</v>
      </c>
      <c r="K21" s="26">
        <f t="shared" si="3"/>
        <v>45055</v>
      </c>
      <c r="L21" s="26">
        <f t="shared" si="3"/>
        <v>45056</v>
      </c>
      <c r="M21" s="26">
        <f t="shared" si="3"/>
        <v>45057</v>
      </c>
      <c r="N21" s="26">
        <f t="shared" si="3"/>
        <v>45058</v>
      </c>
      <c r="O21" s="26">
        <f t="shared" si="3"/>
        <v>45059</v>
      </c>
      <c r="P21" s="26">
        <f t="shared" si="3"/>
        <v>45060</v>
      </c>
      <c r="Q21" s="26">
        <f t="shared" si="3"/>
        <v>45061</v>
      </c>
      <c r="R21" s="26">
        <f t="shared" si="3"/>
        <v>45062</v>
      </c>
      <c r="S21" s="26">
        <f t="shared" si="3"/>
        <v>45063</v>
      </c>
      <c r="T21" s="26">
        <f t="shared" si="3"/>
        <v>45064</v>
      </c>
      <c r="U21" s="26">
        <f t="shared" si="3"/>
        <v>45065</v>
      </c>
      <c r="V21" s="26">
        <f t="shared" si="3"/>
        <v>45066</v>
      </c>
      <c r="W21" s="26">
        <f t="shared" si="3"/>
        <v>45067</v>
      </c>
      <c r="X21" s="26">
        <f t="shared" si="3"/>
        <v>45068</v>
      </c>
      <c r="Y21" s="26">
        <f t="shared" si="3"/>
        <v>45069</v>
      </c>
      <c r="Z21" s="26">
        <f t="shared" si="3"/>
        <v>45070</v>
      </c>
      <c r="AA21" s="26">
        <f t="shared" si="3"/>
        <v>45071</v>
      </c>
      <c r="AB21" s="26">
        <f t="shared" si="3"/>
        <v>45072</v>
      </c>
      <c r="AC21" s="26">
        <f t="shared" si="3"/>
        <v>45073</v>
      </c>
      <c r="AD21" s="26">
        <f t="shared" si="3"/>
        <v>45074</v>
      </c>
      <c r="AE21" s="26">
        <f t="shared" si="3"/>
        <v>45075</v>
      </c>
      <c r="AF21" s="26">
        <f t="shared" si="3"/>
        <v>45076</v>
      </c>
      <c r="AG21" s="26">
        <f t="shared" si="3"/>
        <v>45077</v>
      </c>
      <c r="AH21" s="106"/>
      <c r="AI21" s="97"/>
      <c r="AK21" s="99"/>
      <c r="AL21" s="34" t="s">
        <v>25</v>
      </c>
      <c r="AM21" s="77">
        <f>COUNTIF(C24:AG24,"○")</f>
        <v>6</v>
      </c>
    </row>
    <row r="22" spans="2:63" ht="14.25" thickBot="1" x14ac:dyDescent="0.2">
      <c r="B22" s="6" t="s">
        <v>5</v>
      </c>
      <c r="C22" s="13" t="str">
        <f>TEXT(WEEKDAY(+C21),"aaa")</f>
        <v>月</v>
      </c>
      <c r="D22" s="13" t="str">
        <f t="shared" ref="D22:AG22" si="4">TEXT(WEEKDAY(+D21),"aaa")</f>
        <v>火</v>
      </c>
      <c r="E22" s="13" t="str">
        <f t="shared" si="4"/>
        <v>水</v>
      </c>
      <c r="F22" s="13" t="str">
        <f t="shared" si="4"/>
        <v>木</v>
      </c>
      <c r="G22" s="13" t="str">
        <f t="shared" si="4"/>
        <v>金</v>
      </c>
      <c r="H22" s="13" t="str">
        <f t="shared" si="4"/>
        <v>土</v>
      </c>
      <c r="I22" s="13" t="str">
        <f t="shared" si="4"/>
        <v>日</v>
      </c>
      <c r="J22" s="13" t="str">
        <f t="shared" si="4"/>
        <v>月</v>
      </c>
      <c r="K22" s="13" t="str">
        <f t="shared" si="4"/>
        <v>火</v>
      </c>
      <c r="L22" s="13" t="str">
        <f t="shared" si="4"/>
        <v>水</v>
      </c>
      <c r="M22" s="13" t="str">
        <f t="shared" si="4"/>
        <v>木</v>
      </c>
      <c r="N22" s="13" t="str">
        <f t="shared" si="4"/>
        <v>金</v>
      </c>
      <c r="O22" s="13" t="str">
        <f t="shared" si="4"/>
        <v>土</v>
      </c>
      <c r="P22" s="13" t="str">
        <f t="shared" si="4"/>
        <v>日</v>
      </c>
      <c r="Q22" s="13" t="str">
        <f t="shared" si="4"/>
        <v>月</v>
      </c>
      <c r="R22" s="13" t="str">
        <f t="shared" si="4"/>
        <v>火</v>
      </c>
      <c r="S22" s="13" t="str">
        <f t="shared" si="4"/>
        <v>水</v>
      </c>
      <c r="T22" s="13" t="str">
        <f t="shared" si="4"/>
        <v>木</v>
      </c>
      <c r="U22" s="13" t="str">
        <f t="shared" si="4"/>
        <v>金</v>
      </c>
      <c r="V22" s="13" t="str">
        <f t="shared" si="4"/>
        <v>土</v>
      </c>
      <c r="W22" s="13" t="str">
        <f t="shared" si="4"/>
        <v>日</v>
      </c>
      <c r="X22" s="13" t="str">
        <f t="shared" si="4"/>
        <v>月</v>
      </c>
      <c r="Y22" s="13" t="str">
        <f t="shared" si="4"/>
        <v>火</v>
      </c>
      <c r="Z22" s="13" t="str">
        <f t="shared" si="4"/>
        <v>水</v>
      </c>
      <c r="AA22" s="13" t="str">
        <f t="shared" si="4"/>
        <v>木</v>
      </c>
      <c r="AB22" s="13" t="str">
        <f t="shared" si="4"/>
        <v>金</v>
      </c>
      <c r="AC22" s="13" t="str">
        <f t="shared" si="4"/>
        <v>土</v>
      </c>
      <c r="AD22" s="13" t="str">
        <f t="shared" si="4"/>
        <v>日</v>
      </c>
      <c r="AE22" s="13" t="str">
        <f t="shared" si="4"/>
        <v>月</v>
      </c>
      <c r="AF22" s="13" t="str">
        <f t="shared" si="4"/>
        <v>火</v>
      </c>
      <c r="AG22" s="13" t="str">
        <f t="shared" si="4"/>
        <v>水</v>
      </c>
      <c r="AH22" s="106"/>
      <c r="AI22" s="97"/>
      <c r="AK22" s="99"/>
      <c r="AL22" s="34" t="s">
        <v>26</v>
      </c>
      <c r="AM22" s="79">
        <f>IFERROR(+AM21/AM20,"")</f>
        <v>0.3</v>
      </c>
      <c r="AN22" s="39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7"/>
      <c r="AI23" s="98"/>
      <c r="AK23" s="100" t="s">
        <v>4</v>
      </c>
      <c r="AL23" s="35" t="s">
        <v>16</v>
      </c>
      <c r="AM23" s="78">
        <f>COUNTIF(C25:AG25,"")+COUNTIF(C25:AG25,"●")</f>
        <v>20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4.25" thickBot="1" x14ac:dyDescent="0.2">
      <c r="B24" s="6" t="s">
        <v>3</v>
      </c>
      <c r="C24" s="13" t="s">
        <v>28</v>
      </c>
      <c r="D24" s="13" t="s">
        <v>28</v>
      </c>
      <c r="E24" s="13" t="s">
        <v>28</v>
      </c>
      <c r="F24" s="13" t="s">
        <v>28</v>
      </c>
      <c r="G24" s="13" t="s">
        <v>28</v>
      </c>
      <c r="H24" s="13" t="s">
        <v>28</v>
      </c>
      <c r="I24" s="13" t="s">
        <v>28</v>
      </c>
      <c r="J24" s="13" t="s">
        <v>28</v>
      </c>
      <c r="K24" s="13" t="s">
        <v>28</v>
      </c>
      <c r="L24" s="13" t="s">
        <v>28</v>
      </c>
      <c r="M24" s="13" t="s">
        <v>28</v>
      </c>
      <c r="N24" s="13"/>
      <c r="O24" s="13" t="s">
        <v>30</v>
      </c>
      <c r="P24" s="13" t="s">
        <v>30</v>
      </c>
      <c r="Q24" s="13"/>
      <c r="R24" s="13"/>
      <c r="S24" s="13"/>
      <c r="T24" s="13"/>
      <c r="U24" s="13"/>
      <c r="V24" s="13" t="s">
        <v>30</v>
      </c>
      <c r="W24" s="13" t="s">
        <v>30</v>
      </c>
      <c r="X24" s="13"/>
      <c r="Y24" s="13"/>
      <c r="Z24" s="13"/>
      <c r="AA24" s="13"/>
      <c r="AB24" s="13"/>
      <c r="AC24" s="13" t="s">
        <v>30</v>
      </c>
      <c r="AD24" s="13" t="s">
        <v>30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0"/>
      <c r="AL24" s="34" t="s">
        <v>25</v>
      </c>
      <c r="AM24" s="77">
        <f>COUNTIF(C25:AG25,"●")</f>
        <v>6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4.25" thickBot="1" x14ac:dyDescent="0.2">
      <c r="B25" s="7" t="s">
        <v>4</v>
      </c>
      <c r="C25" s="15" t="s">
        <v>28</v>
      </c>
      <c r="D25" s="15" t="s">
        <v>28</v>
      </c>
      <c r="E25" s="15" t="s">
        <v>28</v>
      </c>
      <c r="F25" s="15" t="s">
        <v>28</v>
      </c>
      <c r="G25" s="15" t="s">
        <v>28</v>
      </c>
      <c r="H25" s="15" t="s">
        <v>28</v>
      </c>
      <c r="I25" s="15" t="s">
        <v>28</v>
      </c>
      <c r="J25" s="15" t="s">
        <v>28</v>
      </c>
      <c r="K25" s="15" t="s">
        <v>28</v>
      </c>
      <c r="L25" s="15" t="s">
        <v>28</v>
      </c>
      <c r="M25" s="15" t="s">
        <v>28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0"/>
      <c r="AL25" s="34" t="s">
        <v>26</v>
      </c>
      <c r="AM25" s="79">
        <f>IFERROR(+AM24/AM23,"")</f>
        <v>0.3</v>
      </c>
      <c r="AN25" s="39" t="str">
        <f>IF(AM25="","",IF(AM25&gt;=0.285,"4週8休以上",IF(AM25&gt;=0.25,"4週7休以上4週8休未満",IF(AM25&gt;=0.214,"4週6休以上4週7休未満",IF(0.214&gt;AM25,"4週6休未満")))))</f>
        <v>4週8休以上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103">
        <f>C20+MONTH(1)</f>
        <v>6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5" t="s">
        <v>12</v>
      </c>
      <c r="AI27" s="96" t="s">
        <v>13</v>
      </c>
      <c r="AK27" s="99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45078</v>
      </c>
      <c r="D28" s="26">
        <f>C28+1</f>
        <v>45079</v>
      </c>
      <c r="E28" s="26">
        <f t="shared" ref="E28:AF28" si="5">D28+1</f>
        <v>45080</v>
      </c>
      <c r="F28" s="26">
        <f t="shared" si="5"/>
        <v>45081</v>
      </c>
      <c r="G28" s="26">
        <f t="shared" si="5"/>
        <v>45082</v>
      </c>
      <c r="H28" s="26">
        <f t="shared" si="5"/>
        <v>45083</v>
      </c>
      <c r="I28" s="26">
        <f t="shared" si="5"/>
        <v>45084</v>
      </c>
      <c r="J28" s="26">
        <f t="shared" si="5"/>
        <v>45085</v>
      </c>
      <c r="K28" s="26">
        <f t="shared" si="5"/>
        <v>45086</v>
      </c>
      <c r="L28" s="26">
        <f t="shared" si="5"/>
        <v>45087</v>
      </c>
      <c r="M28" s="26">
        <f t="shared" si="5"/>
        <v>45088</v>
      </c>
      <c r="N28" s="26">
        <f t="shared" si="5"/>
        <v>45089</v>
      </c>
      <c r="O28" s="26">
        <f t="shared" si="5"/>
        <v>45090</v>
      </c>
      <c r="P28" s="26">
        <f t="shared" si="5"/>
        <v>45091</v>
      </c>
      <c r="Q28" s="26">
        <f t="shared" si="5"/>
        <v>45092</v>
      </c>
      <c r="R28" s="26">
        <f t="shared" si="5"/>
        <v>45093</v>
      </c>
      <c r="S28" s="26">
        <f t="shared" si="5"/>
        <v>45094</v>
      </c>
      <c r="T28" s="26">
        <f t="shared" si="5"/>
        <v>45095</v>
      </c>
      <c r="U28" s="26">
        <f t="shared" si="5"/>
        <v>45096</v>
      </c>
      <c r="V28" s="26">
        <f t="shared" si="5"/>
        <v>45097</v>
      </c>
      <c r="W28" s="26">
        <f t="shared" si="5"/>
        <v>45098</v>
      </c>
      <c r="X28" s="26">
        <f t="shared" si="5"/>
        <v>45099</v>
      </c>
      <c r="Y28" s="26">
        <f t="shared" si="5"/>
        <v>45100</v>
      </c>
      <c r="Z28" s="26">
        <f t="shared" si="5"/>
        <v>45101</v>
      </c>
      <c r="AA28" s="26">
        <f t="shared" si="5"/>
        <v>45102</v>
      </c>
      <c r="AB28" s="26">
        <f t="shared" si="5"/>
        <v>45103</v>
      </c>
      <c r="AC28" s="26">
        <f t="shared" si="5"/>
        <v>45104</v>
      </c>
      <c r="AD28" s="26">
        <f t="shared" si="5"/>
        <v>45105</v>
      </c>
      <c r="AE28" s="26">
        <f t="shared" si="5"/>
        <v>45106</v>
      </c>
      <c r="AF28" s="26">
        <f t="shared" si="5"/>
        <v>45107</v>
      </c>
      <c r="AG28" s="13" t="s">
        <v>18</v>
      </c>
      <c r="AH28" s="106"/>
      <c r="AI28" s="97"/>
      <c r="AK28" s="99"/>
      <c r="AL28" s="34" t="s">
        <v>25</v>
      </c>
      <c r="AM28" s="77">
        <f>COUNTIF(C31:AG31,"○")</f>
        <v>8</v>
      </c>
    </row>
    <row r="29" spans="2:63" ht="14.25" thickBot="1" x14ac:dyDescent="0.2">
      <c r="B29" s="6" t="s">
        <v>5</v>
      </c>
      <c r="C29" s="13" t="str">
        <f>TEXT(WEEKDAY(+C28),"aaa")</f>
        <v>木</v>
      </c>
      <c r="D29" s="13" t="str">
        <f t="shared" ref="D29:AF29" si="6">TEXT(WEEKDAY(+D28),"aaa")</f>
        <v>金</v>
      </c>
      <c r="E29" s="13" t="str">
        <f t="shared" si="6"/>
        <v>土</v>
      </c>
      <c r="F29" s="13" t="str">
        <f t="shared" si="6"/>
        <v>日</v>
      </c>
      <c r="G29" s="13" t="str">
        <f t="shared" si="6"/>
        <v>月</v>
      </c>
      <c r="H29" s="13" t="str">
        <f t="shared" si="6"/>
        <v>火</v>
      </c>
      <c r="I29" s="13" t="str">
        <f t="shared" si="6"/>
        <v>水</v>
      </c>
      <c r="J29" s="13" t="str">
        <f t="shared" si="6"/>
        <v>木</v>
      </c>
      <c r="K29" s="13" t="str">
        <f t="shared" si="6"/>
        <v>金</v>
      </c>
      <c r="L29" s="13" t="str">
        <f t="shared" si="6"/>
        <v>土</v>
      </c>
      <c r="M29" s="13" t="str">
        <f t="shared" si="6"/>
        <v>日</v>
      </c>
      <c r="N29" s="13" t="str">
        <f t="shared" si="6"/>
        <v>月</v>
      </c>
      <c r="O29" s="13" t="str">
        <f t="shared" si="6"/>
        <v>火</v>
      </c>
      <c r="P29" s="13" t="str">
        <f t="shared" si="6"/>
        <v>水</v>
      </c>
      <c r="Q29" s="13" t="str">
        <f t="shared" si="6"/>
        <v>木</v>
      </c>
      <c r="R29" s="13" t="str">
        <f t="shared" si="6"/>
        <v>金</v>
      </c>
      <c r="S29" s="13" t="str">
        <f t="shared" si="6"/>
        <v>土</v>
      </c>
      <c r="T29" s="13" t="str">
        <f t="shared" si="6"/>
        <v>日</v>
      </c>
      <c r="U29" s="13" t="str">
        <f t="shared" si="6"/>
        <v>月</v>
      </c>
      <c r="V29" s="13" t="str">
        <f t="shared" si="6"/>
        <v>火</v>
      </c>
      <c r="W29" s="13" t="str">
        <f t="shared" si="6"/>
        <v>水</v>
      </c>
      <c r="X29" s="13" t="str">
        <f t="shared" si="6"/>
        <v>木</v>
      </c>
      <c r="Y29" s="13" t="str">
        <f t="shared" si="6"/>
        <v>金</v>
      </c>
      <c r="Z29" s="13" t="str">
        <f t="shared" si="6"/>
        <v>土</v>
      </c>
      <c r="AA29" s="13" t="str">
        <f t="shared" si="6"/>
        <v>日</v>
      </c>
      <c r="AB29" s="13" t="str">
        <f t="shared" si="6"/>
        <v>月</v>
      </c>
      <c r="AC29" s="13" t="str">
        <f t="shared" si="6"/>
        <v>火</v>
      </c>
      <c r="AD29" s="13" t="str">
        <f t="shared" si="6"/>
        <v>水</v>
      </c>
      <c r="AE29" s="13" t="str">
        <f t="shared" si="6"/>
        <v>木</v>
      </c>
      <c r="AF29" s="13" t="str">
        <f t="shared" si="6"/>
        <v>金</v>
      </c>
      <c r="AG29" s="13" t="s">
        <v>18</v>
      </c>
      <c r="AH29" s="106"/>
      <c r="AI29" s="97"/>
      <c r="AK29" s="99"/>
      <c r="AL29" s="34" t="s">
        <v>26</v>
      </c>
      <c r="AM29" s="79">
        <f>IFERROR(+AM28/AM27,"")</f>
        <v>0.26666666666666666</v>
      </c>
      <c r="AN29" s="39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7"/>
      <c r="AI30" s="98"/>
      <c r="AK30" s="100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4.25" thickBot="1" x14ac:dyDescent="0.2">
      <c r="B31" s="6" t="s">
        <v>3</v>
      </c>
      <c r="C31" s="13"/>
      <c r="D31" s="13"/>
      <c r="E31" s="13" t="s">
        <v>30</v>
      </c>
      <c r="F31" s="13" t="s">
        <v>30</v>
      </c>
      <c r="G31" s="13"/>
      <c r="H31" s="13"/>
      <c r="I31" s="13"/>
      <c r="J31" s="13"/>
      <c r="K31" s="13"/>
      <c r="L31" s="13" t="s">
        <v>30</v>
      </c>
      <c r="M31" s="13" t="s">
        <v>30</v>
      </c>
      <c r="N31" s="13"/>
      <c r="O31" s="13"/>
      <c r="P31" s="13"/>
      <c r="Q31" s="13"/>
      <c r="R31" s="13"/>
      <c r="S31" s="13" t="s">
        <v>30</v>
      </c>
      <c r="T31" s="13" t="s">
        <v>30</v>
      </c>
      <c r="U31" s="13"/>
      <c r="V31" s="13"/>
      <c r="W31" s="13"/>
      <c r="X31" s="13"/>
      <c r="Y31" s="13"/>
      <c r="Z31" s="13" t="s">
        <v>30</v>
      </c>
      <c r="AA31" s="13" t="s">
        <v>30</v>
      </c>
      <c r="AB31" s="13"/>
      <c r="AC31" s="13"/>
      <c r="AD31" s="13"/>
      <c r="AE31" s="13"/>
      <c r="AF31" s="13"/>
      <c r="AG31" s="13" t="s">
        <v>28</v>
      </c>
      <c r="AH31" s="9">
        <f>COUNTIF(C31:AG31,"○")</f>
        <v>8</v>
      </c>
      <c r="AI31" s="11">
        <f>+AH31+AI24</f>
        <v>14</v>
      </c>
      <c r="AK31" s="100"/>
      <c r="AL31" s="34" t="s">
        <v>25</v>
      </c>
      <c r="AM31" s="77">
        <f>COUNTIF(C32:AG32,"●")</f>
        <v>8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/>
      <c r="AG32" s="15" t="s">
        <v>28</v>
      </c>
      <c r="AH32" s="10">
        <f>COUNTIF(C32:AG32,"●")</f>
        <v>8</v>
      </c>
      <c r="AI32" s="12">
        <f>+AH32+AI25</f>
        <v>14</v>
      </c>
      <c r="AK32" s="100"/>
      <c r="AL32" s="34" t="s">
        <v>26</v>
      </c>
      <c r="AM32" s="79">
        <f>IFERROR(+AM31/AM30,"")</f>
        <v>0.26666666666666666</v>
      </c>
      <c r="AN32" s="39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103">
        <f>C27+MONTH(1)</f>
        <v>7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5" t="s">
        <v>12</v>
      </c>
      <c r="AI34" s="96" t="s">
        <v>13</v>
      </c>
      <c r="AK34" s="99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45108</v>
      </c>
      <c r="D35" s="26">
        <f>C35+1</f>
        <v>45109</v>
      </c>
      <c r="E35" s="26">
        <f t="shared" ref="E35:AG35" si="7">D35+1</f>
        <v>45110</v>
      </c>
      <c r="F35" s="26">
        <f t="shared" si="7"/>
        <v>45111</v>
      </c>
      <c r="G35" s="26">
        <f t="shared" si="7"/>
        <v>45112</v>
      </c>
      <c r="H35" s="26">
        <f t="shared" si="7"/>
        <v>45113</v>
      </c>
      <c r="I35" s="26">
        <f t="shared" si="7"/>
        <v>45114</v>
      </c>
      <c r="J35" s="26">
        <f t="shared" si="7"/>
        <v>45115</v>
      </c>
      <c r="K35" s="26">
        <f t="shared" si="7"/>
        <v>45116</v>
      </c>
      <c r="L35" s="26">
        <f t="shared" si="7"/>
        <v>45117</v>
      </c>
      <c r="M35" s="26">
        <f t="shared" si="7"/>
        <v>45118</v>
      </c>
      <c r="N35" s="26">
        <f t="shared" si="7"/>
        <v>45119</v>
      </c>
      <c r="O35" s="26">
        <f t="shared" si="7"/>
        <v>45120</v>
      </c>
      <c r="P35" s="26">
        <f t="shared" si="7"/>
        <v>45121</v>
      </c>
      <c r="Q35" s="26">
        <f t="shared" si="7"/>
        <v>45122</v>
      </c>
      <c r="R35" s="26">
        <f t="shared" si="7"/>
        <v>45123</v>
      </c>
      <c r="S35" s="26">
        <f t="shared" si="7"/>
        <v>45124</v>
      </c>
      <c r="T35" s="26">
        <f t="shared" si="7"/>
        <v>45125</v>
      </c>
      <c r="U35" s="26">
        <f t="shared" si="7"/>
        <v>45126</v>
      </c>
      <c r="V35" s="26">
        <f t="shared" si="7"/>
        <v>45127</v>
      </c>
      <c r="W35" s="26">
        <f t="shared" si="7"/>
        <v>45128</v>
      </c>
      <c r="X35" s="26">
        <f t="shared" si="7"/>
        <v>45129</v>
      </c>
      <c r="Y35" s="26">
        <f t="shared" si="7"/>
        <v>45130</v>
      </c>
      <c r="Z35" s="26">
        <f t="shared" si="7"/>
        <v>45131</v>
      </c>
      <c r="AA35" s="26">
        <f t="shared" si="7"/>
        <v>45132</v>
      </c>
      <c r="AB35" s="26">
        <f t="shared" si="7"/>
        <v>45133</v>
      </c>
      <c r="AC35" s="26">
        <f t="shared" si="7"/>
        <v>45134</v>
      </c>
      <c r="AD35" s="26">
        <f t="shared" si="7"/>
        <v>45135</v>
      </c>
      <c r="AE35" s="26">
        <f t="shared" si="7"/>
        <v>45136</v>
      </c>
      <c r="AF35" s="26">
        <f t="shared" si="7"/>
        <v>45137</v>
      </c>
      <c r="AG35" s="26">
        <f t="shared" si="7"/>
        <v>45138</v>
      </c>
      <c r="AH35" s="106"/>
      <c r="AI35" s="97"/>
      <c r="AK35" s="99"/>
      <c r="AL35" s="34" t="s">
        <v>25</v>
      </c>
      <c r="AM35" s="77">
        <f>COUNTIF(C38:AG38,"○")</f>
        <v>10</v>
      </c>
    </row>
    <row r="36" spans="2:63" ht="14.25" thickBot="1" x14ac:dyDescent="0.2">
      <c r="B36" s="6" t="s">
        <v>5</v>
      </c>
      <c r="C36" s="13" t="str">
        <f>TEXT(WEEKDAY(+C35),"aaa")</f>
        <v>土</v>
      </c>
      <c r="D36" s="13" t="str">
        <f t="shared" ref="D36:AG36" si="8">TEXT(WEEKDAY(+D35),"aaa")</f>
        <v>日</v>
      </c>
      <c r="E36" s="13" t="str">
        <f t="shared" si="8"/>
        <v>月</v>
      </c>
      <c r="F36" s="13" t="str">
        <f t="shared" si="8"/>
        <v>火</v>
      </c>
      <c r="G36" s="13" t="str">
        <f t="shared" si="8"/>
        <v>水</v>
      </c>
      <c r="H36" s="13" t="str">
        <f t="shared" si="8"/>
        <v>木</v>
      </c>
      <c r="I36" s="13" t="str">
        <f t="shared" si="8"/>
        <v>金</v>
      </c>
      <c r="J36" s="13" t="str">
        <f t="shared" si="8"/>
        <v>土</v>
      </c>
      <c r="K36" s="13" t="str">
        <f t="shared" si="8"/>
        <v>日</v>
      </c>
      <c r="L36" s="13" t="str">
        <f t="shared" si="8"/>
        <v>月</v>
      </c>
      <c r="M36" s="13" t="str">
        <f t="shared" si="8"/>
        <v>火</v>
      </c>
      <c r="N36" s="13" t="str">
        <f t="shared" si="8"/>
        <v>水</v>
      </c>
      <c r="O36" s="13" t="str">
        <f t="shared" si="8"/>
        <v>木</v>
      </c>
      <c r="P36" s="13" t="str">
        <f t="shared" si="8"/>
        <v>金</v>
      </c>
      <c r="Q36" s="13" t="str">
        <f t="shared" si="8"/>
        <v>土</v>
      </c>
      <c r="R36" s="13" t="str">
        <f t="shared" si="8"/>
        <v>日</v>
      </c>
      <c r="S36" s="13" t="str">
        <f t="shared" si="8"/>
        <v>月</v>
      </c>
      <c r="T36" s="13" t="str">
        <f t="shared" si="8"/>
        <v>火</v>
      </c>
      <c r="U36" s="13" t="str">
        <f t="shared" si="8"/>
        <v>水</v>
      </c>
      <c r="V36" s="13" t="str">
        <f t="shared" si="8"/>
        <v>木</v>
      </c>
      <c r="W36" s="13" t="str">
        <f t="shared" si="8"/>
        <v>金</v>
      </c>
      <c r="X36" s="13" t="str">
        <f t="shared" si="8"/>
        <v>土</v>
      </c>
      <c r="Y36" s="13" t="str">
        <f t="shared" si="8"/>
        <v>日</v>
      </c>
      <c r="Z36" s="13" t="str">
        <f t="shared" si="8"/>
        <v>月</v>
      </c>
      <c r="AA36" s="13" t="str">
        <f t="shared" si="8"/>
        <v>火</v>
      </c>
      <c r="AB36" s="13" t="str">
        <f t="shared" si="8"/>
        <v>水</v>
      </c>
      <c r="AC36" s="13" t="str">
        <f t="shared" si="8"/>
        <v>木</v>
      </c>
      <c r="AD36" s="13" t="str">
        <f t="shared" si="8"/>
        <v>金</v>
      </c>
      <c r="AE36" s="13" t="str">
        <f t="shared" si="8"/>
        <v>土</v>
      </c>
      <c r="AF36" s="13" t="str">
        <f t="shared" si="8"/>
        <v>日</v>
      </c>
      <c r="AG36" s="13" t="str">
        <f t="shared" si="8"/>
        <v>月</v>
      </c>
      <c r="AH36" s="106"/>
      <c r="AI36" s="97"/>
      <c r="AK36" s="99"/>
      <c r="AL36" s="34" t="s">
        <v>26</v>
      </c>
      <c r="AM36" s="79">
        <f>IFERROR(+AM35/AM34,"")</f>
        <v>0.32258064516129031</v>
      </c>
      <c r="AN36" s="39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7"/>
      <c r="AI37" s="98"/>
      <c r="AK37" s="100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4.25" thickBot="1" x14ac:dyDescent="0.2">
      <c r="B38" s="6" t="s">
        <v>3</v>
      </c>
      <c r="C38" s="13" t="s">
        <v>30</v>
      </c>
      <c r="D38" s="13" t="s">
        <v>30</v>
      </c>
      <c r="E38" s="13"/>
      <c r="F38" s="13"/>
      <c r="G38" s="13"/>
      <c r="H38" s="13"/>
      <c r="I38" s="13"/>
      <c r="J38" s="13" t="s">
        <v>30</v>
      </c>
      <c r="K38" s="13" t="s">
        <v>30</v>
      </c>
      <c r="L38" s="13"/>
      <c r="M38" s="13"/>
      <c r="N38" s="13"/>
      <c r="O38" s="13"/>
      <c r="P38" s="13"/>
      <c r="Q38" s="13" t="s">
        <v>30</v>
      </c>
      <c r="R38" s="13" t="s">
        <v>30</v>
      </c>
      <c r="S38" s="13"/>
      <c r="T38" s="13"/>
      <c r="U38" s="13"/>
      <c r="V38" s="13"/>
      <c r="W38" s="13"/>
      <c r="X38" s="13" t="s">
        <v>30</v>
      </c>
      <c r="Y38" s="13" t="s">
        <v>30</v>
      </c>
      <c r="Z38" s="13"/>
      <c r="AA38" s="13"/>
      <c r="AB38" s="13"/>
      <c r="AC38" s="13"/>
      <c r="AD38" s="13"/>
      <c r="AE38" s="13" t="s">
        <v>30</v>
      </c>
      <c r="AF38" s="13" t="s">
        <v>30</v>
      </c>
      <c r="AG38" s="13"/>
      <c r="AH38" s="9">
        <f>COUNTIF(C38:AG38,"○")</f>
        <v>10</v>
      </c>
      <c r="AI38" s="11">
        <f>+AH38+AI31</f>
        <v>24</v>
      </c>
      <c r="AK38" s="100"/>
      <c r="AL38" s="34" t="s">
        <v>25</v>
      </c>
      <c r="AM38" s="77">
        <f>COUNTIF(C39:AG39,"●")</f>
        <v>10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24</v>
      </c>
      <c r="AK39" s="100"/>
      <c r="AL39" s="34" t="s">
        <v>26</v>
      </c>
      <c r="AM39" s="79">
        <f>IFERROR(+AM38/AM37,"")</f>
        <v>0.32258064516129031</v>
      </c>
      <c r="AN39" s="39" t="str">
        <f>IF(AM39="","",IF(AM39&gt;=0.285,"4週8休以上",IF(AM39&gt;=0.25,"4週7休以上4週8休未満",IF(AM39&gt;=0.214,"4週6休以上4週7休未満",IF(0.214&gt;AM39,"4週6休未満")))))</f>
        <v>4週8休以上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103">
        <f>C34+MONTH(1)</f>
        <v>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5" t="s">
        <v>12</v>
      </c>
      <c r="AI41" s="96" t="s">
        <v>13</v>
      </c>
      <c r="AK41" s="99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45139</v>
      </c>
      <c r="D42" s="26">
        <f>C42+1</f>
        <v>45140</v>
      </c>
      <c r="E42" s="26">
        <f t="shared" ref="E42:AG42" si="9">D42+1</f>
        <v>45141</v>
      </c>
      <c r="F42" s="26">
        <f t="shared" si="9"/>
        <v>45142</v>
      </c>
      <c r="G42" s="26">
        <f t="shared" si="9"/>
        <v>45143</v>
      </c>
      <c r="H42" s="26">
        <f t="shared" si="9"/>
        <v>45144</v>
      </c>
      <c r="I42" s="26">
        <f t="shared" si="9"/>
        <v>45145</v>
      </c>
      <c r="J42" s="26">
        <f t="shared" si="9"/>
        <v>45146</v>
      </c>
      <c r="K42" s="26">
        <f t="shared" si="9"/>
        <v>45147</v>
      </c>
      <c r="L42" s="26">
        <f t="shared" si="9"/>
        <v>45148</v>
      </c>
      <c r="M42" s="26">
        <f t="shared" si="9"/>
        <v>45149</v>
      </c>
      <c r="N42" s="26">
        <f t="shared" si="9"/>
        <v>45150</v>
      </c>
      <c r="O42" s="30">
        <f t="shared" si="9"/>
        <v>45151</v>
      </c>
      <c r="P42" s="30">
        <f t="shared" si="9"/>
        <v>45152</v>
      </c>
      <c r="Q42" s="30">
        <f t="shared" si="9"/>
        <v>45153</v>
      </c>
      <c r="R42" s="26">
        <f t="shared" si="9"/>
        <v>45154</v>
      </c>
      <c r="S42" s="26">
        <f t="shared" si="9"/>
        <v>45155</v>
      </c>
      <c r="T42" s="26">
        <f t="shared" si="9"/>
        <v>45156</v>
      </c>
      <c r="U42" s="26">
        <f t="shared" si="9"/>
        <v>45157</v>
      </c>
      <c r="V42" s="26">
        <f t="shared" si="9"/>
        <v>45158</v>
      </c>
      <c r="W42" s="26">
        <f t="shared" si="9"/>
        <v>45159</v>
      </c>
      <c r="X42" s="26">
        <f t="shared" si="9"/>
        <v>45160</v>
      </c>
      <c r="Y42" s="26">
        <f t="shared" si="9"/>
        <v>45161</v>
      </c>
      <c r="Z42" s="26">
        <f t="shared" si="9"/>
        <v>45162</v>
      </c>
      <c r="AA42" s="26">
        <f t="shared" si="9"/>
        <v>45163</v>
      </c>
      <c r="AB42" s="26">
        <f t="shared" si="9"/>
        <v>45164</v>
      </c>
      <c r="AC42" s="26">
        <f t="shared" si="9"/>
        <v>45165</v>
      </c>
      <c r="AD42" s="26">
        <f t="shared" si="9"/>
        <v>45166</v>
      </c>
      <c r="AE42" s="26">
        <f t="shared" si="9"/>
        <v>45167</v>
      </c>
      <c r="AF42" s="26">
        <f t="shared" si="9"/>
        <v>45168</v>
      </c>
      <c r="AG42" s="26">
        <f t="shared" si="9"/>
        <v>45169</v>
      </c>
      <c r="AH42" s="106"/>
      <c r="AI42" s="97"/>
      <c r="AK42" s="99"/>
      <c r="AL42" s="34" t="s">
        <v>25</v>
      </c>
      <c r="AM42" s="77">
        <f>COUNTIF(C45:AG45,"○")</f>
        <v>7</v>
      </c>
    </row>
    <row r="43" spans="2:63" ht="14.25" thickBot="1" x14ac:dyDescent="0.2">
      <c r="B43" s="6" t="s">
        <v>5</v>
      </c>
      <c r="C43" s="13" t="str">
        <f>TEXT(WEEKDAY(+C42),"aaa")</f>
        <v>火</v>
      </c>
      <c r="D43" s="13" t="str">
        <f t="shared" ref="D43:AG43" si="10">TEXT(WEEKDAY(+D42),"aaa")</f>
        <v>水</v>
      </c>
      <c r="E43" s="13" t="str">
        <f t="shared" si="10"/>
        <v>木</v>
      </c>
      <c r="F43" s="13" t="str">
        <f t="shared" si="10"/>
        <v>金</v>
      </c>
      <c r="G43" s="13" t="str">
        <f t="shared" si="10"/>
        <v>土</v>
      </c>
      <c r="H43" s="13" t="str">
        <f t="shared" si="10"/>
        <v>日</v>
      </c>
      <c r="I43" s="13" t="str">
        <f t="shared" si="10"/>
        <v>月</v>
      </c>
      <c r="J43" s="13" t="str">
        <f t="shared" si="10"/>
        <v>火</v>
      </c>
      <c r="K43" s="13" t="str">
        <f t="shared" si="10"/>
        <v>水</v>
      </c>
      <c r="L43" s="13" t="str">
        <f t="shared" si="10"/>
        <v>木</v>
      </c>
      <c r="M43" s="13" t="str">
        <f t="shared" si="10"/>
        <v>金</v>
      </c>
      <c r="N43" s="13" t="str">
        <f t="shared" si="10"/>
        <v>土</v>
      </c>
      <c r="O43" s="31" t="str">
        <f t="shared" si="10"/>
        <v>日</v>
      </c>
      <c r="P43" s="31" t="str">
        <f t="shared" si="10"/>
        <v>月</v>
      </c>
      <c r="Q43" s="31" t="str">
        <f t="shared" si="10"/>
        <v>火</v>
      </c>
      <c r="R43" s="13" t="str">
        <f t="shared" si="10"/>
        <v>水</v>
      </c>
      <c r="S43" s="13" t="str">
        <f t="shared" si="10"/>
        <v>木</v>
      </c>
      <c r="T43" s="13" t="str">
        <f t="shared" si="10"/>
        <v>金</v>
      </c>
      <c r="U43" s="13" t="str">
        <f t="shared" si="10"/>
        <v>土</v>
      </c>
      <c r="V43" s="13" t="str">
        <f t="shared" si="10"/>
        <v>日</v>
      </c>
      <c r="W43" s="13" t="str">
        <f t="shared" si="10"/>
        <v>月</v>
      </c>
      <c r="X43" s="13" t="str">
        <f t="shared" si="10"/>
        <v>火</v>
      </c>
      <c r="Y43" s="13" t="str">
        <f t="shared" si="10"/>
        <v>水</v>
      </c>
      <c r="Z43" s="13" t="str">
        <f t="shared" si="10"/>
        <v>木</v>
      </c>
      <c r="AA43" s="13" t="str">
        <f t="shared" si="10"/>
        <v>金</v>
      </c>
      <c r="AB43" s="13" t="str">
        <f t="shared" si="10"/>
        <v>土</v>
      </c>
      <c r="AC43" s="13" t="str">
        <f t="shared" si="10"/>
        <v>日</v>
      </c>
      <c r="AD43" s="13" t="str">
        <f t="shared" si="10"/>
        <v>月</v>
      </c>
      <c r="AE43" s="13" t="str">
        <f t="shared" si="10"/>
        <v>火</v>
      </c>
      <c r="AF43" s="13" t="str">
        <f t="shared" si="10"/>
        <v>水</v>
      </c>
      <c r="AG43" s="13" t="str">
        <f t="shared" si="10"/>
        <v>木</v>
      </c>
      <c r="AH43" s="106"/>
      <c r="AI43" s="97"/>
      <c r="AK43" s="99"/>
      <c r="AL43" s="34" t="s">
        <v>26</v>
      </c>
      <c r="AM43" s="79">
        <f>IFERROR(+AM42/AM41,"")</f>
        <v>0.25</v>
      </c>
      <c r="AN43" s="39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7"/>
      <c r="AI44" s="98"/>
      <c r="AK44" s="100" t="s">
        <v>4</v>
      </c>
      <c r="AL44" s="35" t="s">
        <v>16</v>
      </c>
      <c r="AM44" s="78">
        <f>COUNTIF(C46:AG46,"")+COUNTIF(C46:AG46,"●")</f>
        <v>28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 t="s">
        <v>30</v>
      </c>
      <c r="H45" s="13" t="s">
        <v>30</v>
      </c>
      <c r="I45" s="13"/>
      <c r="J45" s="13"/>
      <c r="K45" s="13"/>
      <c r="L45" s="13"/>
      <c r="M45" s="13"/>
      <c r="N45" s="13" t="s">
        <v>30</v>
      </c>
      <c r="O45" s="31" t="s">
        <v>28</v>
      </c>
      <c r="P45" s="31" t="s">
        <v>28</v>
      </c>
      <c r="Q45" s="31" t="s">
        <v>28</v>
      </c>
      <c r="R45" s="13"/>
      <c r="S45" s="13"/>
      <c r="T45" s="13"/>
      <c r="U45" s="13" t="s">
        <v>30</v>
      </c>
      <c r="V45" s="13" t="s">
        <v>30</v>
      </c>
      <c r="W45" s="13"/>
      <c r="X45" s="13"/>
      <c r="Y45" s="13"/>
      <c r="Z45" s="13"/>
      <c r="AA45" s="13"/>
      <c r="AB45" s="13" t="s">
        <v>30</v>
      </c>
      <c r="AC45" s="13" t="s">
        <v>30</v>
      </c>
      <c r="AD45" s="13"/>
      <c r="AE45" s="13"/>
      <c r="AF45" s="13"/>
      <c r="AG45" s="13"/>
      <c r="AH45" s="9">
        <f>COUNTIF(C45:AG45,"○")</f>
        <v>7</v>
      </c>
      <c r="AI45" s="11">
        <f>+AH45+AI38</f>
        <v>31</v>
      </c>
      <c r="AK45" s="100"/>
      <c r="AL45" s="34" t="s">
        <v>25</v>
      </c>
      <c r="AM45" s="77">
        <f>COUNTIF(C46:AG46,"●")</f>
        <v>7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28</v>
      </c>
      <c r="P46" s="33" t="s">
        <v>28</v>
      </c>
      <c r="Q46" s="33" t="s">
        <v>28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7</v>
      </c>
      <c r="AI46" s="12">
        <f>+AH46+AI39</f>
        <v>31</v>
      </c>
      <c r="AK46" s="100"/>
      <c r="AL46" s="34" t="s">
        <v>26</v>
      </c>
      <c r="AM46" s="79">
        <f>IFERROR(+AM45/AM44,"")</f>
        <v>0.25</v>
      </c>
      <c r="AN46" s="39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103">
        <f>C41+MONTH(1)</f>
        <v>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5" t="s">
        <v>12</v>
      </c>
      <c r="AI48" s="96" t="s">
        <v>13</v>
      </c>
      <c r="AK48" s="99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45170</v>
      </c>
      <c r="D49" s="26">
        <f>C49+1</f>
        <v>45171</v>
      </c>
      <c r="E49" s="26">
        <f t="shared" ref="E49:AF49" si="11">D49+1</f>
        <v>45172</v>
      </c>
      <c r="F49" s="26">
        <f t="shared" si="11"/>
        <v>45173</v>
      </c>
      <c r="G49" s="26">
        <f t="shared" si="11"/>
        <v>45174</v>
      </c>
      <c r="H49" s="26">
        <f t="shared" si="11"/>
        <v>45175</v>
      </c>
      <c r="I49" s="26">
        <f t="shared" si="11"/>
        <v>45176</v>
      </c>
      <c r="J49" s="26">
        <f t="shared" si="11"/>
        <v>45177</v>
      </c>
      <c r="K49" s="26">
        <f t="shared" si="11"/>
        <v>45178</v>
      </c>
      <c r="L49" s="26">
        <f t="shared" si="11"/>
        <v>45179</v>
      </c>
      <c r="M49" s="26">
        <f t="shared" si="11"/>
        <v>45180</v>
      </c>
      <c r="N49" s="26">
        <f t="shared" si="11"/>
        <v>45181</v>
      </c>
      <c r="O49" s="26">
        <f t="shared" si="11"/>
        <v>45182</v>
      </c>
      <c r="P49" s="26">
        <f t="shared" si="11"/>
        <v>45183</v>
      </c>
      <c r="Q49" s="26">
        <f t="shared" si="11"/>
        <v>45184</v>
      </c>
      <c r="R49" s="26">
        <f t="shared" si="11"/>
        <v>45185</v>
      </c>
      <c r="S49" s="26">
        <f t="shared" si="11"/>
        <v>45186</v>
      </c>
      <c r="T49" s="26">
        <f t="shared" si="11"/>
        <v>45187</v>
      </c>
      <c r="U49" s="26">
        <f t="shared" si="11"/>
        <v>45188</v>
      </c>
      <c r="V49" s="26">
        <f t="shared" si="11"/>
        <v>45189</v>
      </c>
      <c r="W49" s="26">
        <f t="shared" si="11"/>
        <v>45190</v>
      </c>
      <c r="X49" s="26">
        <f t="shared" si="11"/>
        <v>45191</v>
      </c>
      <c r="Y49" s="26">
        <f t="shared" si="11"/>
        <v>45192</v>
      </c>
      <c r="Z49" s="26">
        <f t="shared" si="11"/>
        <v>45193</v>
      </c>
      <c r="AA49" s="26">
        <f t="shared" si="11"/>
        <v>45194</v>
      </c>
      <c r="AB49" s="26">
        <f t="shared" si="11"/>
        <v>45195</v>
      </c>
      <c r="AC49" s="26">
        <f t="shared" si="11"/>
        <v>45196</v>
      </c>
      <c r="AD49" s="26">
        <f t="shared" si="11"/>
        <v>45197</v>
      </c>
      <c r="AE49" s="26">
        <f t="shared" si="11"/>
        <v>45198</v>
      </c>
      <c r="AF49" s="26">
        <f t="shared" si="11"/>
        <v>45199</v>
      </c>
      <c r="AG49" s="13" t="s">
        <v>18</v>
      </c>
      <c r="AH49" s="106"/>
      <c r="AI49" s="97"/>
      <c r="AK49" s="99"/>
      <c r="AL49" s="34" t="s">
        <v>25</v>
      </c>
      <c r="AM49" s="77">
        <f>COUNTIF(C52:AG52,"○")</f>
        <v>9</v>
      </c>
    </row>
    <row r="50" spans="2:63" ht="14.25" thickBot="1" x14ac:dyDescent="0.2">
      <c r="B50" s="6" t="s">
        <v>5</v>
      </c>
      <c r="C50" s="13" t="str">
        <f>TEXT(WEEKDAY(+C49),"aaa")</f>
        <v>金</v>
      </c>
      <c r="D50" s="13" t="str">
        <f t="shared" ref="D50:AF50" si="12">TEXT(WEEKDAY(+D49),"aaa")</f>
        <v>土</v>
      </c>
      <c r="E50" s="13" t="str">
        <f t="shared" si="12"/>
        <v>日</v>
      </c>
      <c r="F50" s="13" t="str">
        <f t="shared" si="12"/>
        <v>月</v>
      </c>
      <c r="G50" s="13" t="str">
        <f t="shared" si="12"/>
        <v>火</v>
      </c>
      <c r="H50" s="13" t="str">
        <f t="shared" si="12"/>
        <v>水</v>
      </c>
      <c r="I50" s="13" t="str">
        <f t="shared" si="12"/>
        <v>木</v>
      </c>
      <c r="J50" s="13" t="str">
        <f t="shared" si="12"/>
        <v>金</v>
      </c>
      <c r="K50" s="13" t="str">
        <f t="shared" si="12"/>
        <v>土</v>
      </c>
      <c r="L50" s="13" t="str">
        <f t="shared" si="12"/>
        <v>日</v>
      </c>
      <c r="M50" s="13" t="str">
        <f t="shared" si="12"/>
        <v>月</v>
      </c>
      <c r="N50" s="13" t="str">
        <f t="shared" si="12"/>
        <v>火</v>
      </c>
      <c r="O50" s="13" t="str">
        <f t="shared" si="12"/>
        <v>水</v>
      </c>
      <c r="P50" s="13" t="str">
        <f t="shared" si="12"/>
        <v>木</v>
      </c>
      <c r="Q50" s="13" t="str">
        <f t="shared" si="12"/>
        <v>金</v>
      </c>
      <c r="R50" s="13" t="str">
        <f t="shared" si="12"/>
        <v>土</v>
      </c>
      <c r="S50" s="13" t="str">
        <f t="shared" si="12"/>
        <v>日</v>
      </c>
      <c r="T50" s="13" t="str">
        <f t="shared" si="12"/>
        <v>月</v>
      </c>
      <c r="U50" s="13" t="str">
        <f t="shared" si="12"/>
        <v>火</v>
      </c>
      <c r="V50" s="13" t="str">
        <f t="shared" si="12"/>
        <v>水</v>
      </c>
      <c r="W50" s="13" t="str">
        <f t="shared" si="12"/>
        <v>木</v>
      </c>
      <c r="X50" s="13" t="str">
        <f t="shared" si="12"/>
        <v>金</v>
      </c>
      <c r="Y50" s="13" t="str">
        <f t="shared" si="12"/>
        <v>土</v>
      </c>
      <c r="Z50" s="13" t="str">
        <f t="shared" si="12"/>
        <v>日</v>
      </c>
      <c r="AA50" s="13" t="str">
        <f t="shared" si="12"/>
        <v>月</v>
      </c>
      <c r="AB50" s="13" t="str">
        <f t="shared" si="12"/>
        <v>火</v>
      </c>
      <c r="AC50" s="13" t="str">
        <f t="shared" si="12"/>
        <v>水</v>
      </c>
      <c r="AD50" s="13" t="str">
        <f t="shared" si="12"/>
        <v>木</v>
      </c>
      <c r="AE50" s="13" t="str">
        <f t="shared" si="12"/>
        <v>金</v>
      </c>
      <c r="AF50" s="13" t="str">
        <f t="shared" si="12"/>
        <v>土</v>
      </c>
      <c r="AG50" s="13" t="s">
        <v>18</v>
      </c>
      <c r="AH50" s="106"/>
      <c r="AI50" s="97"/>
      <c r="AK50" s="99"/>
      <c r="AL50" s="34" t="s">
        <v>26</v>
      </c>
      <c r="AM50" s="79">
        <f>IFERROR(+AM49/AM48,"")</f>
        <v>0.29032258064516131</v>
      </c>
      <c r="AN50" s="39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7"/>
      <c r="AI51" s="98"/>
      <c r="AK51" s="100" t="s">
        <v>4</v>
      </c>
      <c r="AL51" s="35" t="s">
        <v>16</v>
      </c>
      <c r="AM51" s="78">
        <f>COUNTIF(C53:AG53,"")+COUNTIF(C53:AG53,"●")</f>
        <v>31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4.25" thickBot="1" x14ac:dyDescent="0.2">
      <c r="B52" s="6" t="s">
        <v>3</v>
      </c>
      <c r="C52" s="13"/>
      <c r="D52" s="13" t="s">
        <v>30</v>
      </c>
      <c r="E52" s="13" t="s">
        <v>30</v>
      </c>
      <c r="F52" s="13"/>
      <c r="G52" s="13"/>
      <c r="H52" s="13"/>
      <c r="I52" s="13"/>
      <c r="J52" s="13"/>
      <c r="K52" s="13" t="s">
        <v>30</v>
      </c>
      <c r="L52" s="13" t="s">
        <v>30</v>
      </c>
      <c r="M52" s="13"/>
      <c r="N52" s="13"/>
      <c r="O52" s="13"/>
      <c r="P52" s="13"/>
      <c r="Q52" s="13"/>
      <c r="R52" s="13" t="s">
        <v>30</v>
      </c>
      <c r="S52" s="13" t="s">
        <v>30</v>
      </c>
      <c r="T52" s="13"/>
      <c r="U52" s="13"/>
      <c r="V52" s="13"/>
      <c r="W52" s="13"/>
      <c r="X52" s="13"/>
      <c r="Y52" s="13" t="s">
        <v>30</v>
      </c>
      <c r="Z52" s="13" t="s">
        <v>30</v>
      </c>
      <c r="AA52" s="13"/>
      <c r="AB52" s="13"/>
      <c r="AC52" s="13"/>
      <c r="AD52" s="13"/>
      <c r="AE52" s="13"/>
      <c r="AF52" s="13" t="s">
        <v>30</v>
      </c>
      <c r="AG52" s="13"/>
      <c r="AH52" s="9">
        <f>COUNTIF(C52:AG52,"○")</f>
        <v>9</v>
      </c>
      <c r="AI52" s="11">
        <f>+AH52+AI45</f>
        <v>40</v>
      </c>
      <c r="AK52" s="100"/>
      <c r="AL52" s="34" t="s">
        <v>25</v>
      </c>
      <c r="AM52" s="77">
        <f>COUNTIF(C53:AG53,"●")</f>
        <v>9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40</v>
      </c>
      <c r="AK53" s="100"/>
      <c r="AL53" s="34" t="s">
        <v>26</v>
      </c>
      <c r="AM53" s="79">
        <f>IFERROR(+AM52/AM51,"")</f>
        <v>0.29032258064516131</v>
      </c>
      <c r="AN53" s="39" t="str">
        <f>IF(AM53="","",IF(AM53&gt;=0.285,"4週8休以上",IF(AM53&gt;=0.25,"4週7休以上4週8休未満",IF(AM53&gt;=0.214,"4週6休以上4週7休未満",IF(0.214&gt;AM53,"4週6休未満")))))</f>
        <v>4週8休以上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103">
        <f>C48+MONTH(1)</f>
        <v>10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5" t="s">
        <v>12</v>
      </c>
      <c r="AI55" s="96" t="s">
        <v>13</v>
      </c>
      <c r="AK55" s="99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45200</v>
      </c>
      <c r="D56" s="26">
        <f>C56+1</f>
        <v>45201</v>
      </c>
      <c r="E56" s="26">
        <f t="shared" ref="E56:AG56" si="13">D56+1</f>
        <v>45202</v>
      </c>
      <c r="F56" s="26">
        <f t="shared" si="13"/>
        <v>45203</v>
      </c>
      <c r="G56" s="26">
        <f t="shared" si="13"/>
        <v>45204</v>
      </c>
      <c r="H56" s="26">
        <f t="shared" si="13"/>
        <v>45205</v>
      </c>
      <c r="I56" s="26">
        <f t="shared" si="13"/>
        <v>45206</v>
      </c>
      <c r="J56" s="26">
        <f t="shared" si="13"/>
        <v>45207</v>
      </c>
      <c r="K56" s="26">
        <f t="shared" si="13"/>
        <v>45208</v>
      </c>
      <c r="L56" s="26">
        <f t="shared" si="13"/>
        <v>45209</v>
      </c>
      <c r="M56" s="26">
        <f t="shared" si="13"/>
        <v>45210</v>
      </c>
      <c r="N56" s="26">
        <f t="shared" si="13"/>
        <v>45211</v>
      </c>
      <c r="O56" s="26">
        <f t="shared" si="13"/>
        <v>45212</v>
      </c>
      <c r="P56" s="26">
        <f t="shared" si="13"/>
        <v>45213</v>
      </c>
      <c r="Q56" s="26">
        <f t="shared" si="13"/>
        <v>45214</v>
      </c>
      <c r="R56" s="26">
        <f t="shared" si="13"/>
        <v>45215</v>
      </c>
      <c r="S56" s="26">
        <f t="shared" si="13"/>
        <v>45216</v>
      </c>
      <c r="T56" s="26">
        <f t="shared" si="13"/>
        <v>45217</v>
      </c>
      <c r="U56" s="26">
        <f t="shared" si="13"/>
        <v>45218</v>
      </c>
      <c r="V56" s="26">
        <f t="shared" si="13"/>
        <v>45219</v>
      </c>
      <c r="W56" s="26">
        <f t="shared" si="13"/>
        <v>45220</v>
      </c>
      <c r="X56" s="26">
        <f t="shared" si="13"/>
        <v>45221</v>
      </c>
      <c r="Y56" s="26">
        <f t="shared" si="13"/>
        <v>45222</v>
      </c>
      <c r="Z56" s="26">
        <f t="shared" si="13"/>
        <v>45223</v>
      </c>
      <c r="AA56" s="26">
        <f t="shared" si="13"/>
        <v>45224</v>
      </c>
      <c r="AB56" s="26">
        <f t="shared" si="13"/>
        <v>45225</v>
      </c>
      <c r="AC56" s="26">
        <f t="shared" si="13"/>
        <v>45226</v>
      </c>
      <c r="AD56" s="26">
        <f t="shared" si="13"/>
        <v>45227</v>
      </c>
      <c r="AE56" s="26">
        <f t="shared" si="13"/>
        <v>45228</v>
      </c>
      <c r="AF56" s="26">
        <f t="shared" si="13"/>
        <v>45229</v>
      </c>
      <c r="AG56" s="26">
        <f t="shared" si="13"/>
        <v>45230</v>
      </c>
      <c r="AH56" s="106"/>
      <c r="AI56" s="97"/>
      <c r="AK56" s="99"/>
      <c r="AL56" s="34" t="s">
        <v>25</v>
      </c>
      <c r="AM56" s="77">
        <f>COUNTIF(C59:AG59,"○")</f>
        <v>9</v>
      </c>
    </row>
    <row r="57" spans="2:63" ht="14.25" thickBot="1" x14ac:dyDescent="0.2">
      <c r="B57" s="6" t="s">
        <v>5</v>
      </c>
      <c r="C57" s="13" t="str">
        <f>TEXT(WEEKDAY(+C56),"aaa")</f>
        <v>日</v>
      </c>
      <c r="D57" s="13" t="str">
        <f t="shared" ref="D57:AG57" si="14">TEXT(WEEKDAY(+D56),"aaa")</f>
        <v>月</v>
      </c>
      <c r="E57" s="13" t="str">
        <f t="shared" si="14"/>
        <v>火</v>
      </c>
      <c r="F57" s="13" t="str">
        <f t="shared" si="14"/>
        <v>水</v>
      </c>
      <c r="G57" s="13" t="str">
        <f t="shared" si="14"/>
        <v>木</v>
      </c>
      <c r="H57" s="13" t="str">
        <f t="shared" si="14"/>
        <v>金</v>
      </c>
      <c r="I57" s="13" t="str">
        <f t="shared" si="14"/>
        <v>土</v>
      </c>
      <c r="J57" s="13" t="str">
        <f t="shared" si="14"/>
        <v>日</v>
      </c>
      <c r="K57" s="13" t="str">
        <f t="shared" si="14"/>
        <v>月</v>
      </c>
      <c r="L57" s="13" t="str">
        <f t="shared" si="14"/>
        <v>火</v>
      </c>
      <c r="M57" s="13" t="str">
        <f t="shared" si="14"/>
        <v>水</v>
      </c>
      <c r="N57" s="13" t="str">
        <f t="shared" si="14"/>
        <v>木</v>
      </c>
      <c r="O57" s="13" t="str">
        <f t="shared" si="14"/>
        <v>金</v>
      </c>
      <c r="P57" s="13" t="str">
        <f t="shared" si="14"/>
        <v>土</v>
      </c>
      <c r="Q57" s="13" t="str">
        <f t="shared" si="14"/>
        <v>日</v>
      </c>
      <c r="R57" s="13" t="str">
        <f t="shared" si="14"/>
        <v>月</v>
      </c>
      <c r="S57" s="13" t="str">
        <f t="shared" si="14"/>
        <v>火</v>
      </c>
      <c r="T57" s="13" t="str">
        <f t="shared" si="14"/>
        <v>水</v>
      </c>
      <c r="U57" s="13" t="str">
        <f t="shared" si="14"/>
        <v>木</v>
      </c>
      <c r="V57" s="13" t="str">
        <f t="shared" si="14"/>
        <v>金</v>
      </c>
      <c r="W57" s="13" t="str">
        <f t="shared" si="14"/>
        <v>土</v>
      </c>
      <c r="X57" s="13" t="str">
        <f t="shared" si="14"/>
        <v>日</v>
      </c>
      <c r="Y57" s="13" t="str">
        <f t="shared" si="14"/>
        <v>月</v>
      </c>
      <c r="Z57" s="13" t="str">
        <f t="shared" si="14"/>
        <v>火</v>
      </c>
      <c r="AA57" s="13" t="str">
        <f t="shared" si="14"/>
        <v>水</v>
      </c>
      <c r="AB57" s="13" t="str">
        <f t="shared" si="14"/>
        <v>木</v>
      </c>
      <c r="AC57" s="13" t="str">
        <f t="shared" si="14"/>
        <v>金</v>
      </c>
      <c r="AD57" s="13" t="str">
        <f t="shared" si="14"/>
        <v>土</v>
      </c>
      <c r="AE57" s="13" t="str">
        <f t="shared" si="14"/>
        <v>日</v>
      </c>
      <c r="AF57" s="13" t="str">
        <f t="shared" si="14"/>
        <v>月</v>
      </c>
      <c r="AG57" s="13" t="str">
        <f t="shared" si="14"/>
        <v>火</v>
      </c>
      <c r="AH57" s="106"/>
      <c r="AI57" s="97"/>
      <c r="AK57" s="99"/>
      <c r="AL57" s="34" t="s">
        <v>26</v>
      </c>
      <c r="AM57" s="79">
        <f>IFERROR(+AM56/AM55,"")</f>
        <v>0.29032258064516131</v>
      </c>
      <c r="AN57" s="39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7"/>
      <c r="AI58" s="98"/>
      <c r="AK58" s="100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4.25" thickBot="1" x14ac:dyDescent="0.2">
      <c r="B59" s="6" t="s">
        <v>3</v>
      </c>
      <c r="C59" s="13" t="s">
        <v>30</v>
      </c>
      <c r="D59" s="13"/>
      <c r="E59" s="13"/>
      <c r="F59" s="13"/>
      <c r="G59" s="13"/>
      <c r="H59" s="13"/>
      <c r="I59" s="13" t="s">
        <v>30</v>
      </c>
      <c r="J59" s="13" t="s">
        <v>30</v>
      </c>
      <c r="K59" s="13"/>
      <c r="L59" s="13"/>
      <c r="M59" s="13"/>
      <c r="N59" s="13"/>
      <c r="O59" s="13"/>
      <c r="P59" s="13" t="s">
        <v>30</v>
      </c>
      <c r="Q59" s="13" t="s">
        <v>30</v>
      </c>
      <c r="R59" s="13"/>
      <c r="S59" s="13"/>
      <c r="T59" s="13"/>
      <c r="U59" s="13"/>
      <c r="V59" s="13"/>
      <c r="W59" s="13" t="s">
        <v>30</v>
      </c>
      <c r="X59" s="13" t="s">
        <v>30</v>
      </c>
      <c r="Y59" s="13"/>
      <c r="Z59" s="13"/>
      <c r="AA59" s="13"/>
      <c r="AB59" s="13"/>
      <c r="AC59" s="13"/>
      <c r="AD59" s="13" t="s">
        <v>30</v>
      </c>
      <c r="AE59" s="13" t="s">
        <v>30</v>
      </c>
      <c r="AF59" s="13"/>
      <c r="AG59" s="13"/>
      <c r="AH59" s="9">
        <f>COUNTIF(C59:AG59,"○")</f>
        <v>9</v>
      </c>
      <c r="AI59" s="11">
        <f>+AH59+AI52</f>
        <v>49</v>
      </c>
      <c r="AK59" s="100"/>
      <c r="AL59" s="34" t="s">
        <v>25</v>
      </c>
      <c r="AM59" s="77">
        <f>COUNTIF(C60:AG60,"●")</f>
        <v>9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49</v>
      </c>
      <c r="AK60" s="100"/>
      <c r="AL60" s="34" t="s">
        <v>26</v>
      </c>
      <c r="AM60" s="79">
        <f>IFERROR(+AM59/AM58,"")</f>
        <v>0.29032258064516131</v>
      </c>
      <c r="AN60" s="39" t="str">
        <f>IF(AM60="","",IF(AM60&gt;=0.285,"4週8休以上",IF(AM60&gt;=0.25,"4週7休以上4週8休未満",IF(AM60&gt;=0.214,"4週6休以上4週7休未満",IF(0.214&gt;AM60,"4週6休未満")))))</f>
        <v>4週8休以上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103">
        <f>C55+MONTH(1)</f>
        <v>11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5" t="s">
        <v>12</v>
      </c>
      <c r="AI62" s="96" t="s">
        <v>13</v>
      </c>
      <c r="AK62" s="99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45231</v>
      </c>
      <c r="D63" s="26">
        <f>C63+1</f>
        <v>45232</v>
      </c>
      <c r="E63" s="26">
        <f t="shared" ref="E63:AF63" si="15">D63+1</f>
        <v>45233</v>
      </c>
      <c r="F63" s="26">
        <f t="shared" si="15"/>
        <v>45234</v>
      </c>
      <c r="G63" s="26">
        <f t="shared" si="15"/>
        <v>45235</v>
      </c>
      <c r="H63" s="26">
        <f t="shared" si="15"/>
        <v>45236</v>
      </c>
      <c r="I63" s="26">
        <f t="shared" si="15"/>
        <v>45237</v>
      </c>
      <c r="J63" s="26">
        <f t="shared" si="15"/>
        <v>45238</v>
      </c>
      <c r="K63" s="26">
        <f t="shared" si="15"/>
        <v>45239</v>
      </c>
      <c r="L63" s="26">
        <f t="shared" si="15"/>
        <v>45240</v>
      </c>
      <c r="M63" s="26">
        <f t="shared" si="15"/>
        <v>45241</v>
      </c>
      <c r="N63" s="26">
        <f t="shared" si="15"/>
        <v>45242</v>
      </c>
      <c r="O63" s="26">
        <f t="shared" si="15"/>
        <v>45243</v>
      </c>
      <c r="P63" s="26">
        <f t="shared" si="15"/>
        <v>45244</v>
      </c>
      <c r="Q63" s="26">
        <f t="shared" si="15"/>
        <v>45245</v>
      </c>
      <c r="R63" s="26">
        <f t="shared" si="15"/>
        <v>45246</v>
      </c>
      <c r="S63" s="26">
        <f t="shared" si="15"/>
        <v>45247</v>
      </c>
      <c r="T63" s="26">
        <f t="shared" si="15"/>
        <v>45248</v>
      </c>
      <c r="U63" s="26">
        <f t="shared" si="15"/>
        <v>45249</v>
      </c>
      <c r="V63" s="26">
        <f t="shared" si="15"/>
        <v>45250</v>
      </c>
      <c r="W63" s="26">
        <f t="shared" si="15"/>
        <v>45251</v>
      </c>
      <c r="X63" s="26">
        <f t="shared" si="15"/>
        <v>45252</v>
      </c>
      <c r="Y63" s="26">
        <f t="shared" si="15"/>
        <v>45253</v>
      </c>
      <c r="Z63" s="26">
        <f t="shared" si="15"/>
        <v>45254</v>
      </c>
      <c r="AA63" s="26">
        <f t="shared" si="15"/>
        <v>45255</v>
      </c>
      <c r="AB63" s="26">
        <f t="shared" si="15"/>
        <v>45256</v>
      </c>
      <c r="AC63" s="26">
        <f t="shared" si="15"/>
        <v>45257</v>
      </c>
      <c r="AD63" s="26">
        <f t="shared" si="15"/>
        <v>45258</v>
      </c>
      <c r="AE63" s="26">
        <f t="shared" si="15"/>
        <v>45259</v>
      </c>
      <c r="AF63" s="26">
        <f t="shared" si="15"/>
        <v>45260</v>
      </c>
      <c r="AG63" s="13" t="s">
        <v>18</v>
      </c>
      <c r="AH63" s="106"/>
      <c r="AI63" s="97"/>
      <c r="AK63" s="99"/>
      <c r="AL63" s="34" t="s">
        <v>25</v>
      </c>
      <c r="AM63" s="77">
        <f>COUNTIF(C66:AG66,"○")</f>
        <v>8</v>
      </c>
    </row>
    <row r="64" spans="2:63" ht="14.25" thickBot="1" x14ac:dyDescent="0.2">
      <c r="B64" s="6" t="s">
        <v>5</v>
      </c>
      <c r="C64" s="13" t="str">
        <f>TEXT(WEEKDAY(+C63),"aaa")</f>
        <v>水</v>
      </c>
      <c r="D64" s="13" t="str">
        <f t="shared" ref="D64:AF64" si="16">TEXT(WEEKDAY(+D63),"aaa")</f>
        <v>木</v>
      </c>
      <c r="E64" s="13" t="str">
        <f t="shared" si="16"/>
        <v>金</v>
      </c>
      <c r="F64" s="13" t="str">
        <f t="shared" si="16"/>
        <v>土</v>
      </c>
      <c r="G64" s="13" t="str">
        <f t="shared" si="16"/>
        <v>日</v>
      </c>
      <c r="H64" s="13" t="str">
        <f t="shared" si="16"/>
        <v>月</v>
      </c>
      <c r="I64" s="13" t="str">
        <f t="shared" si="16"/>
        <v>火</v>
      </c>
      <c r="J64" s="13" t="str">
        <f t="shared" si="16"/>
        <v>水</v>
      </c>
      <c r="K64" s="13" t="str">
        <f t="shared" si="16"/>
        <v>木</v>
      </c>
      <c r="L64" s="13" t="str">
        <f t="shared" si="16"/>
        <v>金</v>
      </c>
      <c r="M64" s="13" t="str">
        <f t="shared" si="16"/>
        <v>土</v>
      </c>
      <c r="N64" s="13" t="str">
        <f t="shared" si="16"/>
        <v>日</v>
      </c>
      <c r="O64" s="13" t="str">
        <f t="shared" si="16"/>
        <v>月</v>
      </c>
      <c r="P64" s="13" t="str">
        <f t="shared" si="16"/>
        <v>火</v>
      </c>
      <c r="Q64" s="13" t="str">
        <f t="shared" si="16"/>
        <v>水</v>
      </c>
      <c r="R64" s="13" t="str">
        <f t="shared" si="16"/>
        <v>木</v>
      </c>
      <c r="S64" s="13" t="str">
        <f t="shared" si="16"/>
        <v>金</v>
      </c>
      <c r="T64" s="13" t="str">
        <f t="shared" si="16"/>
        <v>土</v>
      </c>
      <c r="U64" s="13" t="str">
        <f t="shared" si="16"/>
        <v>日</v>
      </c>
      <c r="V64" s="13" t="str">
        <f t="shared" si="16"/>
        <v>月</v>
      </c>
      <c r="W64" s="13" t="str">
        <f t="shared" si="16"/>
        <v>火</v>
      </c>
      <c r="X64" s="13" t="str">
        <f t="shared" si="16"/>
        <v>水</v>
      </c>
      <c r="Y64" s="13" t="str">
        <f t="shared" si="16"/>
        <v>木</v>
      </c>
      <c r="Z64" s="13" t="str">
        <f t="shared" si="16"/>
        <v>金</v>
      </c>
      <c r="AA64" s="13" t="str">
        <f t="shared" si="16"/>
        <v>土</v>
      </c>
      <c r="AB64" s="13" t="str">
        <f t="shared" si="16"/>
        <v>日</v>
      </c>
      <c r="AC64" s="13" t="str">
        <f t="shared" si="16"/>
        <v>月</v>
      </c>
      <c r="AD64" s="13" t="str">
        <f t="shared" si="16"/>
        <v>火</v>
      </c>
      <c r="AE64" s="13" t="str">
        <f t="shared" si="16"/>
        <v>水</v>
      </c>
      <c r="AF64" s="13" t="str">
        <f t="shared" si="16"/>
        <v>木</v>
      </c>
      <c r="AG64" s="13" t="s">
        <v>18</v>
      </c>
      <c r="AH64" s="106"/>
      <c r="AI64" s="97"/>
      <c r="AK64" s="99"/>
      <c r="AL64" s="34" t="s">
        <v>26</v>
      </c>
      <c r="AM64" s="79">
        <f>IFERROR(+AM63/AM62,"")</f>
        <v>0.25806451612903225</v>
      </c>
      <c r="AN64" s="39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7"/>
      <c r="AI65" s="98"/>
      <c r="AK65" s="100" t="s">
        <v>4</v>
      </c>
      <c r="AL65" s="35" t="s">
        <v>16</v>
      </c>
      <c r="AM65" s="78">
        <f>COUNTIF(C67:AG67,"")+COUNTIF(C67:AG67,"●")</f>
        <v>31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4.25" thickBot="1" x14ac:dyDescent="0.2">
      <c r="B66" s="6" t="s">
        <v>3</v>
      </c>
      <c r="C66" s="13"/>
      <c r="D66" s="13"/>
      <c r="E66" s="13"/>
      <c r="F66" s="13" t="s">
        <v>30</v>
      </c>
      <c r="G66" s="13" t="s">
        <v>30</v>
      </c>
      <c r="H66" s="13"/>
      <c r="I66" s="13"/>
      <c r="J66" s="13"/>
      <c r="K66" s="13"/>
      <c r="L66" s="13"/>
      <c r="M66" s="13" t="s">
        <v>30</v>
      </c>
      <c r="N66" s="13" t="s">
        <v>30</v>
      </c>
      <c r="O66" s="13"/>
      <c r="P66" s="13"/>
      <c r="Q66" s="13"/>
      <c r="R66" s="13"/>
      <c r="S66" s="13"/>
      <c r="T66" s="13" t="s">
        <v>30</v>
      </c>
      <c r="U66" s="13" t="s">
        <v>30</v>
      </c>
      <c r="V66" s="13"/>
      <c r="W66" s="13"/>
      <c r="X66" s="13"/>
      <c r="Y66" s="13"/>
      <c r="Z66" s="13"/>
      <c r="AA66" s="13" t="s">
        <v>30</v>
      </c>
      <c r="AB66" s="13" t="s">
        <v>30</v>
      </c>
      <c r="AC66" s="13"/>
      <c r="AD66" s="13"/>
      <c r="AE66" s="13"/>
      <c r="AF66" s="13"/>
      <c r="AG66" s="13"/>
      <c r="AH66" s="9">
        <f>COUNTIF(C66:AG66,"○")</f>
        <v>8</v>
      </c>
      <c r="AI66" s="11">
        <f>+AH66+AI59</f>
        <v>57</v>
      </c>
      <c r="AK66" s="100"/>
      <c r="AL66" s="34" t="s">
        <v>25</v>
      </c>
      <c r="AM66" s="77">
        <f>COUNTIF(C67:AG67,"●")</f>
        <v>8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/>
      <c r="AG67" s="15"/>
      <c r="AH67" s="10">
        <f>COUNTIF(C67:AG67,"●")</f>
        <v>8</v>
      </c>
      <c r="AI67" s="12">
        <f>+AH67+AI60</f>
        <v>57</v>
      </c>
      <c r="AK67" s="100"/>
      <c r="AL67" s="34" t="s">
        <v>26</v>
      </c>
      <c r="AM67" s="79">
        <f>IFERROR(+AM66/AM65,"")</f>
        <v>0.25806451612903225</v>
      </c>
      <c r="AN67" s="39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103">
        <f>C62+MONTH(1)</f>
        <v>12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5" t="s">
        <v>12</v>
      </c>
      <c r="AI69" s="96" t="s">
        <v>13</v>
      </c>
      <c r="AK69" s="99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45261</v>
      </c>
      <c r="D70" s="26">
        <f>C70+1</f>
        <v>45262</v>
      </c>
      <c r="E70" s="26">
        <f t="shared" ref="E70:AG70" si="17">D70+1</f>
        <v>45263</v>
      </c>
      <c r="F70" s="26">
        <f t="shared" si="17"/>
        <v>45264</v>
      </c>
      <c r="G70" s="26">
        <f t="shared" si="17"/>
        <v>45265</v>
      </c>
      <c r="H70" s="26">
        <f t="shared" si="17"/>
        <v>45266</v>
      </c>
      <c r="I70" s="26">
        <f t="shared" si="17"/>
        <v>45267</v>
      </c>
      <c r="J70" s="26">
        <f t="shared" si="17"/>
        <v>45268</v>
      </c>
      <c r="K70" s="26">
        <f t="shared" si="17"/>
        <v>45269</v>
      </c>
      <c r="L70" s="26">
        <f t="shared" si="17"/>
        <v>45270</v>
      </c>
      <c r="M70" s="26">
        <f t="shared" si="17"/>
        <v>45271</v>
      </c>
      <c r="N70" s="26">
        <f t="shared" si="17"/>
        <v>45272</v>
      </c>
      <c r="O70" s="26">
        <f t="shared" si="17"/>
        <v>45273</v>
      </c>
      <c r="P70" s="26">
        <f t="shared" si="17"/>
        <v>45274</v>
      </c>
      <c r="Q70" s="26">
        <f t="shared" si="17"/>
        <v>45275</v>
      </c>
      <c r="R70" s="26">
        <f t="shared" si="17"/>
        <v>45276</v>
      </c>
      <c r="S70" s="26">
        <f t="shared" si="17"/>
        <v>45277</v>
      </c>
      <c r="T70" s="26">
        <f t="shared" si="17"/>
        <v>45278</v>
      </c>
      <c r="U70" s="26">
        <f t="shared" si="17"/>
        <v>45279</v>
      </c>
      <c r="V70" s="26">
        <f t="shared" si="17"/>
        <v>45280</v>
      </c>
      <c r="W70" s="26">
        <f t="shared" si="17"/>
        <v>45281</v>
      </c>
      <c r="X70" s="26">
        <f t="shared" si="17"/>
        <v>45282</v>
      </c>
      <c r="Y70" s="26">
        <f t="shared" si="17"/>
        <v>45283</v>
      </c>
      <c r="Z70" s="26">
        <f t="shared" si="17"/>
        <v>45284</v>
      </c>
      <c r="AA70" s="26">
        <f t="shared" si="17"/>
        <v>45285</v>
      </c>
      <c r="AB70" s="26">
        <f t="shared" si="17"/>
        <v>45286</v>
      </c>
      <c r="AC70" s="26">
        <f t="shared" si="17"/>
        <v>45287</v>
      </c>
      <c r="AD70" s="26">
        <f t="shared" si="17"/>
        <v>45288</v>
      </c>
      <c r="AE70" s="30">
        <f t="shared" si="17"/>
        <v>45289</v>
      </c>
      <c r="AF70" s="30">
        <f t="shared" si="17"/>
        <v>45290</v>
      </c>
      <c r="AG70" s="30">
        <f t="shared" si="17"/>
        <v>45291</v>
      </c>
      <c r="AH70" s="106"/>
      <c r="AI70" s="97"/>
      <c r="AK70" s="99"/>
      <c r="AL70" s="34" t="s">
        <v>25</v>
      </c>
      <c r="AM70" s="77">
        <f>COUNTIF(C73:AG73,"○")</f>
        <v>8</v>
      </c>
    </row>
    <row r="71" spans="2:63" ht="14.25" thickBot="1" x14ac:dyDescent="0.2">
      <c r="B71" s="6" t="s">
        <v>5</v>
      </c>
      <c r="C71" s="13" t="str">
        <f>TEXT(WEEKDAY(+C70),"aaa")</f>
        <v>金</v>
      </c>
      <c r="D71" s="13" t="str">
        <f t="shared" ref="D71:AG71" si="18">TEXT(WEEKDAY(+D70),"aaa")</f>
        <v>土</v>
      </c>
      <c r="E71" s="13" t="str">
        <f t="shared" si="18"/>
        <v>日</v>
      </c>
      <c r="F71" s="13" t="str">
        <f t="shared" si="18"/>
        <v>月</v>
      </c>
      <c r="G71" s="13" t="str">
        <f t="shared" si="18"/>
        <v>火</v>
      </c>
      <c r="H71" s="13" t="str">
        <f t="shared" si="18"/>
        <v>水</v>
      </c>
      <c r="I71" s="13" t="str">
        <f t="shared" si="18"/>
        <v>木</v>
      </c>
      <c r="J71" s="13" t="str">
        <f t="shared" si="18"/>
        <v>金</v>
      </c>
      <c r="K71" s="13" t="str">
        <f t="shared" si="18"/>
        <v>土</v>
      </c>
      <c r="L71" s="13" t="str">
        <f t="shared" si="18"/>
        <v>日</v>
      </c>
      <c r="M71" s="13" t="str">
        <f t="shared" si="18"/>
        <v>月</v>
      </c>
      <c r="N71" s="13" t="str">
        <f t="shared" si="18"/>
        <v>火</v>
      </c>
      <c r="O71" s="13" t="str">
        <f t="shared" si="18"/>
        <v>水</v>
      </c>
      <c r="P71" s="13" t="str">
        <f t="shared" si="18"/>
        <v>木</v>
      </c>
      <c r="Q71" s="13" t="str">
        <f t="shared" si="18"/>
        <v>金</v>
      </c>
      <c r="R71" s="13" t="str">
        <f t="shared" si="18"/>
        <v>土</v>
      </c>
      <c r="S71" s="13" t="str">
        <f t="shared" si="18"/>
        <v>日</v>
      </c>
      <c r="T71" s="13" t="str">
        <f t="shared" si="18"/>
        <v>月</v>
      </c>
      <c r="U71" s="13" t="str">
        <f t="shared" si="18"/>
        <v>火</v>
      </c>
      <c r="V71" s="13" t="str">
        <f t="shared" si="18"/>
        <v>水</v>
      </c>
      <c r="W71" s="13" t="str">
        <f t="shared" si="18"/>
        <v>木</v>
      </c>
      <c r="X71" s="13" t="str">
        <f t="shared" si="18"/>
        <v>金</v>
      </c>
      <c r="Y71" s="13" t="str">
        <f t="shared" si="18"/>
        <v>土</v>
      </c>
      <c r="Z71" s="13" t="str">
        <f t="shared" si="18"/>
        <v>日</v>
      </c>
      <c r="AA71" s="13" t="str">
        <f t="shared" si="18"/>
        <v>月</v>
      </c>
      <c r="AB71" s="13" t="str">
        <f t="shared" si="18"/>
        <v>火</v>
      </c>
      <c r="AC71" s="13" t="str">
        <f t="shared" si="18"/>
        <v>水</v>
      </c>
      <c r="AD71" s="13" t="str">
        <f t="shared" si="18"/>
        <v>木</v>
      </c>
      <c r="AE71" s="31" t="str">
        <f t="shared" si="18"/>
        <v>金</v>
      </c>
      <c r="AF71" s="31" t="str">
        <f t="shared" si="18"/>
        <v>土</v>
      </c>
      <c r="AG71" s="31" t="str">
        <f t="shared" si="18"/>
        <v>日</v>
      </c>
      <c r="AH71" s="106"/>
      <c r="AI71" s="97"/>
      <c r="AK71" s="99"/>
      <c r="AL71" s="34" t="s">
        <v>26</v>
      </c>
      <c r="AM71" s="79">
        <f>IFERROR(+AM70/AM69,"")</f>
        <v>0.2857142857142857</v>
      </c>
      <c r="AN71" s="39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7"/>
      <c r="AI72" s="98"/>
      <c r="AK72" s="100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4.25" thickBot="1" x14ac:dyDescent="0.2">
      <c r="B73" s="6" t="s">
        <v>3</v>
      </c>
      <c r="C73" s="13"/>
      <c r="D73" s="13" t="s">
        <v>30</v>
      </c>
      <c r="E73" s="13" t="s">
        <v>30</v>
      </c>
      <c r="F73" s="13"/>
      <c r="G73" s="13"/>
      <c r="H73" s="13"/>
      <c r="I73" s="13"/>
      <c r="J73" s="13"/>
      <c r="K73" s="13" t="s">
        <v>30</v>
      </c>
      <c r="L73" s="13" t="s">
        <v>30</v>
      </c>
      <c r="M73" s="13"/>
      <c r="N73" s="13"/>
      <c r="O73" s="13"/>
      <c r="P73" s="13"/>
      <c r="Q73" s="13"/>
      <c r="R73" s="13" t="s">
        <v>30</v>
      </c>
      <c r="S73" s="13" t="s">
        <v>30</v>
      </c>
      <c r="T73" s="13"/>
      <c r="U73" s="13"/>
      <c r="V73" s="13"/>
      <c r="W73" s="13"/>
      <c r="X73" s="13"/>
      <c r="Y73" s="13" t="s">
        <v>30</v>
      </c>
      <c r="Z73" s="13" t="s">
        <v>30</v>
      </c>
      <c r="AA73" s="13"/>
      <c r="AB73" s="13"/>
      <c r="AC73" s="13"/>
      <c r="AD73" s="13"/>
      <c r="AE73" s="31" t="s">
        <v>28</v>
      </c>
      <c r="AF73" s="31" t="s">
        <v>28</v>
      </c>
      <c r="AG73" s="31" t="s">
        <v>28</v>
      </c>
      <c r="AH73" s="9">
        <f>COUNTIF(C73:AG73,"○")</f>
        <v>8</v>
      </c>
      <c r="AI73" s="11">
        <f>+AH73+AI66</f>
        <v>65</v>
      </c>
      <c r="AK73" s="100"/>
      <c r="AL73" s="34" t="s">
        <v>25</v>
      </c>
      <c r="AM73" s="77">
        <f>COUNTIF(C74:AG74,"●")</f>
        <v>8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28</v>
      </c>
      <c r="AF74" s="33" t="s">
        <v>28</v>
      </c>
      <c r="AG74" s="33" t="s">
        <v>28</v>
      </c>
      <c r="AH74" s="10">
        <f>COUNTIF(C74:AG74,"●")</f>
        <v>8</v>
      </c>
      <c r="AI74" s="12">
        <f>+AH74+AI67</f>
        <v>65</v>
      </c>
      <c r="AK74" s="100"/>
      <c r="AL74" s="34" t="s">
        <v>26</v>
      </c>
      <c r="AM74" s="79">
        <f>IFERROR(+AM73/AM72,"")</f>
        <v>0.2857142857142857</v>
      </c>
      <c r="AN74" s="39" t="str">
        <f>IF(AM74="","",IF(AM74&gt;=0.285,"4週8休以上",IF(AM74&gt;=0.25,"4週7休以上4週8休未満",IF(AM74&gt;=0.214,"4週6休以上4週7休未満",IF(0.214&gt;AM74,"4週6休未満")))))</f>
        <v>4週8休以上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103">
        <f>MONTH(C69+1)</f>
        <v>1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5" t="s">
        <v>12</v>
      </c>
      <c r="AI76" s="96" t="s">
        <v>13</v>
      </c>
      <c r="AK76" s="99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45292</v>
      </c>
      <c r="D77" s="30">
        <f>C77+1</f>
        <v>45293</v>
      </c>
      <c r="E77" s="30">
        <f t="shared" ref="E77:AG77" si="19">D77+1</f>
        <v>45294</v>
      </c>
      <c r="F77" s="26">
        <f t="shared" si="19"/>
        <v>45295</v>
      </c>
      <c r="G77" s="26">
        <f t="shared" si="19"/>
        <v>45296</v>
      </c>
      <c r="H77" s="26">
        <f t="shared" si="19"/>
        <v>45297</v>
      </c>
      <c r="I77" s="26">
        <f t="shared" si="19"/>
        <v>45298</v>
      </c>
      <c r="J77" s="26">
        <f t="shared" si="19"/>
        <v>45299</v>
      </c>
      <c r="K77" s="26">
        <f t="shared" si="19"/>
        <v>45300</v>
      </c>
      <c r="L77" s="26">
        <f t="shared" si="19"/>
        <v>45301</v>
      </c>
      <c r="M77" s="26">
        <f t="shared" si="19"/>
        <v>45302</v>
      </c>
      <c r="N77" s="26">
        <f t="shared" si="19"/>
        <v>45303</v>
      </c>
      <c r="O77" s="26">
        <f t="shared" si="19"/>
        <v>45304</v>
      </c>
      <c r="P77" s="26">
        <f t="shared" si="19"/>
        <v>45305</v>
      </c>
      <c r="Q77" s="26">
        <f t="shared" si="19"/>
        <v>45306</v>
      </c>
      <c r="R77" s="26">
        <f t="shared" si="19"/>
        <v>45307</v>
      </c>
      <c r="S77" s="26">
        <f t="shared" si="19"/>
        <v>45308</v>
      </c>
      <c r="T77" s="26">
        <f t="shared" si="19"/>
        <v>45309</v>
      </c>
      <c r="U77" s="26">
        <f t="shared" si="19"/>
        <v>45310</v>
      </c>
      <c r="V77" s="26">
        <f t="shared" si="19"/>
        <v>45311</v>
      </c>
      <c r="W77" s="26">
        <f t="shared" si="19"/>
        <v>45312</v>
      </c>
      <c r="X77" s="26">
        <f t="shared" si="19"/>
        <v>45313</v>
      </c>
      <c r="Y77" s="26">
        <f t="shared" si="19"/>
        <v>45314</v>
      </c>
      <c r="Z77" s="26">
        <f t="shared" si="19"/>
        <v>45315</v>
      </c>
      <c r="AA77" s="26">
        <f t="shared" si="19"/>
        <v>45316</v>
      </c>
      <c r="AB77" s="26">
        <f t="shared" si="19"/>
        <v>45317</v>
      </c>
      <c r="AC77" s="26">
        <f t="shared" si="19"/>
        <v>45318</v>
      </c>
      <c r="AD77" s="26">
        <f t="shared" si="19"/>
        <v>45319</v>
      </c>
      <c r="AE77" s="26">
        <f t="shared" si="19"/>
        <v>45320</v>
      </c>
      <c r="AF77" s="26">
        <f t="shared" si="19"/>
        <v>45321</v>
      </c>
      <c r="AG77" s="26">
        <f t="shared" si="19"/>
        <v>45322</v>
      </c>
      <c r="AH77" s="106"/>
      <c r="AI77" s="97"/>
      <c r="AK77" s="99"/>
      <c r="AL77" s="34" t="s">
        <v>25</v>
      </c>
      <c r="AM77" s="77">
        <f>COUNTIF(C80:AG80,"○")</f>
        <v>8</v>
      </c>
    </row>
    <row r="78" spans="2:63" ht="14.25" thickBot="1" x14ac:dyDescent="0.2">
      <c r="B78" s="6" t="s">
        <v>5</v>
      </c>
      <c r="C78" s="31" t="str">
        <f>TEXT(WEEKDAY(+C77),"aaa")</f>
        <v>月</v>
      </c>
      <c r="D78" s="31" t="str">
        <f t="shared" ref="D78:AG78" si="20">TEXT(WEEKDAY(+D77),"aaa")</f>
        <v>火</v>
      </c>
      <c r="E78" s="31" t="str">
        <f t="shared" si="20"/>
        <v>水</v>
      </c>
      <c r="F78" s="13" t="str">
        <f t="shared" si="20"/>
        <v>木</v>
      </c>
      <c r="G78" s="13" t="str">
        <f t="shared" si="20"/>
        <v>金</v>
      </c>
      <c r="H78" s="13" t="str">
        <f t="shared" si="20"/>
        <v>土</v>
      </c>
      <c r="I78" s="13" t="str">
        <f t="shared" si="20"/>
        <v>日</v>
      </c>
      <c r="J78" s="13" t="str">
        <f t="shared" si="20"/>
        <v>月</v>
      </c>
      <c r="K78" s="13" t="str">
        <f t="shared" si="20"/>
        <v>火</v>
      </c>
      <c r="L78" s="13" t="str">
        <f t="shared" si="20"/>
        <v>水</v>
      </c>
      <c r="M78" s="13" t="str">
        <f t="shared" si="20"/>
        <v>木</v>
      </c>
      <c r="N78" s="13" t="str">
        <f t="shared" si="20"/>
        <v>金</v>
      </c>
      <c r="O78" s="13" t="str">
        <f t="shared" si="20"/>
        <v>土</v>
      </c>
      <c r="P78" s="13" t="str">
        <f t="shared" si="20"/>
        <v>日</v>
      </c>
      <c r="Q78" s="13" t="str">
        <f t="shared" si="20"/>
        <v>月</v>
      </c>
      <c r="R78" s="13" t="str">
        <f t="shared" si="20"/>
        <v>火</v>
      </c>
      <c r="S78" s="13" t="str">
        <f t="shared" si="20"/>
        <v>水</v>
      </c>
      <c r="T78" s="13" t="str">
        <f t="shared" si="20"/>
        <v>木</v>
      </c>
      <c r="U78" s="13" t="str">
        <f t="shared" si="20"/>
        <v>金</v>
      </c>
      <c r="V78" s="13" t="str">
        <f t="shared" si="20"/>
        <v>土</v>
      </c>
      <c r="W78" s="13" t="str">
        <f t="shared" si="20"/>
        <v>日</v>
      </c>
      <c r="X78" s="13" t="str">
        <f t="shared" si="20"/>
        <v>月</v>
      </c>
      <c r="Y78" s="13" t="str">
        <f t="shared" si="20"/>
        <v>火</v>
      </c>
      <c r="Z78" s="13" t="str">
        <f t="shared" si="20"/>
        <v>水</v>
      </c>
      <c r="AA78" s="13" t="str">
        <f t="shared" si="20"/>
        <v>木</v>
      </c>
      <c r="AB78" s="13" t="str">
        <f t="shared" si="20"/>
        <v>金</v>
      </c>
      <c r="AC78" s="13" t="str">
        <f t="shared" si="20"/>
        <v>土</v>
      </c>
      <c r="AD78" s="13" t="str">
        <f t="shared" si="20"/>
        <v>日</v>
      </c>
      <c r="AE78" s="13" t="str">
        <f t="shared" si="20"/>
        <v>月</v>
      </c>
      <c r="AF78" s="13" t="str">
        <f t="shared" si="20"/>
        <v>火</v>
      </c>
      <c r="AG78" s="13" t="str">
        <f t="shared" si="20"/>
        <v>水</v>
      </c>
      <c r="AH78" s="106"/>
      <c r="AI78" s="97"/>
      <c r="AK78" s="99"/>
      <c r="AL78" s="34" t="s">
        <v>26</v>
      </c>
      <c r="AM78" s="79">
        <f>IFERROR(+AM77/AM76,"")</f>
        <v>0.2857142857142857</v>
      </c>
      <c r="AN78" s="39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7"/>
      <c r="AI79" s="98"/>
      <c r="AK79" s="100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4.25" thickBot="1" x14ac:dyDescent="0.2">
      <c r="B80" s="6" t="s">
        <v>3</v>
      </c>
      <c r="C80" s="31" t="s">
        <v>28</v>
      </c>
      <c r="D80" s="31" t="s">
        <v>28</v>
      </c>
      <c r="E80" s="31" t="s">
        <v>28</v>
      </c>
      <c r="F80" s="13"/>
      <c r="G80" s="13"/>
      <c r="H80" s="13" t="s">
        <v>30</v>
      </c>
      <c r="I80" s="13" t="s">
        <v>30</v>
      </c>
      <c r="J80" s="13"/>
      <c r="K80" s="13"/>
      <c r="L80" s="13"/>
      <c r="M80" s="13"/>
      <c r="N80" s="13"/>
      <c r="O80" s="13" t="s">
        <v>30</v>
      </c>
      <c r="P80" s="13" t="s">
        <v>30</v>
      </c>
      <c r="Q80" s="13"/>
      <c r="R80" s="13"/>
      <c r="S80" s="13"/>
      <c r="T80" s="13"/>
      <c r="U80" s="13"/>
      <c r="V80" s="13" t="s">
        <v>30</v>
      </c>
      <c r="W80" s="13" t="s">
        <v>30</v>
      </c>
      <c r="X80" s="13"/>
      <c r="Y80" s="13"/>
      <c r="Z80" s="13"/>
      <c r="AA80" s="13"/>
      <c r="AB80" s="13"/>
      <c r="AC80" s="13" t="s">
        <v>30</v>
      </c>
      <c r="AD80" s="13" t="s">
        <v>30</v>
      </c>
      <c r="AE80" s="13"/>
      <c r="AF80" s="13"/>
      <c r="AG80" s="13"/>
      <c r="AH80" s="9">
        <f>COUNTIF(C80:AG80,"○")</f>
        <v>8</v>
      </c>
      <c r="AI80" s="11">
        <f>+AH80+AI73</f>
        <v>73</v>
      </c>
      <c r="AK80" s="100"/>
      <c r="AL80" s="34" t="s">
        <v>25</v>
      </c>
      <c r="AM80" s="77">
        <f>COUNTIF(C81:AG81,"●")</f>
        <v>8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4.25" thickBot="1" x14ac:dyDescent="0.2">
      <c r="B81" s="7" t="s">
        <v>4</v>
      </c>
      <c r="C81" s="33" t="s">
        <v>28</v>
      </c>
      <c r="D81" s="33" t="s">
        <v>28</v>
      </c>
      <c r="E81" s="33" t="s">
        <v>28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73</v>
      </c>
      <c r="AK81" s="100"/>
      <c r="AL81" s="34" t="s">
        <v>26</v>
      </c>
      <c r="AM81" s="79">
        <f>IFERROR(+AM80/AM79,"")</f>
        <v>0.2857142857142857</v>
      </c>
      <c r="AN81" s="39" t="str">
        <f>IF(AM81="","",IF(AM81&gt;=0.285,"4週8休以上",IF(AM81&gt;=0.25,"4週7休以上4週8休未満",IF(AM81&gt;=0.214,"4週6休以上4週7休未満",IF(0.214&gt;AM81,"4週6休未満")))))</f>
        <v>4週8休以上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103">
        <f>C76+MONTH(1)</f>
        <v>2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5" t="s">
        <v>12</v>
      </c>
      <c r="AI83" s="96" t="s">
        <v>13</v>
      </c>
      <c r="AK83" s="99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45323</v>
      </c>
      <c r="D84" s="26">
        <f>C84+1</f>
        <v>45324</v>
      </c>
      <c r="E84" s="26">
        <f t="shared" ref="E84:AE84" si="21">D84+1</f>
        <v>45325</v>
      </c>
      <c r="F84" s="26">
        <f t="shared" si="21"/>
        <v>45326</v>
      </c>
      <c r="G84" s="26">
        <f t="shared" si="21"/>
        <v>45327</v>
      </c>
      <c r="H84" s="26">
        <f t="shared" si="21"/>
        <v>45328</v>
      </c>
      <c r="I84" s="26">
        <f t="shared" si="21"/>
        <v>45329</v>
      </c>
      <c r="J84" s="26">
        <f t="shared" si="21"/>
        <v>45330</v>
      </c>
      <c r="K84" s="26">
        <f t="shared" si="21"/>
        <v>45331</v>
      </c>
      <c r="L84" s="26">
        <f t="shared" si="21"/>
        <v>45332</v>
      </c>
      <c r="M84" s="26">
        <f t="shared" si="21"/>
        <v>45333</v>
      </c>
      <c r="N84" s="26">
        <f t="shared" si="21"/>
        <v>45334</v>
      </c>
      <c r="O84" s="26">
        <f t="shared" si="21"/>
        <v>45335</v>
      </c>
      <c r="P84" s="26">
        <f t="shared" si="21"/>
        <v>45336</v>
      </c>
      <c r="Q84" s="26">
        <f t="shared" si="21"/>
        <v>45337</v>
      </c>
      <c r="R84" s="26">
        <f t="shared" si="21"/>
        <v>45338</v>
      </c>
      <c r="S84" s="26">
        <f t="shared" si="21"/>
        <v>45339</v>
      </c>
      <c r="T84" s="26">
        <f t="shared" si="21"/>
        <v>45340</v>
      </c>
      <c r="U84" s="26">
        <f t="shared" si="21"/>
        <v>45341</v>
      </c>
      <c r="V84" s="26">
        <f t="shared" si="21"/>
        <v>45342</v>
      </c>
      <c r="W84" s="26">
        <f t="shared" si="21"/>
        <v>45343</v>
      </c>
      <c r="X84" s="26">
        <f t="shared" si="21"/>
        <v>45344</v>
      </c>
      <c r="Y84" s="26">
        <f t="shared" si="21"/>
        <v>45345</v>
      </c>
      <c r="Z84" s="26">
        <f t="shared" si="21"/>
        <v>45346</v>
      </c>
      <c r="AA84" s="26">
        <f t="shared" si="21"/>
        <v>45347</v>
      </c>
      <c r="AB84" s="26">
        <f t="shared" si="21"/>
        <v>45348</v>
      </c>
      <c r="AC84" s="26">
        <f t="shared" si="21"/>
        <v>45349</v>
      </c>
      <c r="AD84" s="26">
        <f t="shared" si="21"/>
        <v>45350</v>
      </c>
      <c r="AE84" s="26">
        <f t="shared" si="21"/>
        <v>45351</v>
      </c>
      <c r="AF84" s="13" t="s">
        <v>18</v>
      </c>
      <c r="AG84" s="13" t="s">
        <v>18</v>
      </c>
      <c r="AH84" s="106"/>
      <c r="AI84" s="97"/>
      <c r="AK84" s="99"/>
      <c r="AL84" s="34" t="s">
        <v>25</v>
      </c>
      <c r="AM84" s="77">
        <f>COUNTIF(C87:AG87,"○")</f>
        <v>8</v>
      </c>
    </row>
    <row r="85" spans="2:63" ht="14.25" thickBot="1" x14ac:dyDescent="0.2">
      <c r="B85" s="6" t="s">
        <v>5</v>
      </c>
      <c r="C85" s="13" t="str">
        <f>TEXT(WEEKDAY(+C84),"aaa")</f>
        <v>木</v>
      </c>
      <c r="D85" s="13" t="str">
        <f t="shared" ref="D85:AE85" si="22">TEXT(WEEKDAY(+D84),"aaa")</f>
        <v>金</v>
      </c>
      <c r="E85" s="13" t="str">
        <f t="shared" si="22"/>
        <v>土</v>
      </c>
      <c r="F85" s="13" t="str">
        <f t="shared" si="22"/>
        <v>日</v>
      </c>
      <c r="G85" s="13" t="str">
        <f t="shared" si="22"/>
        <v>月</v>
      </c>
      <c r="H85" s="13" t="str">
        <f t="shared" si="22"/>
        <v>火</v>
      </c>
      <c r="I85" s="13" t="str">
        <f t="shared" si="22"/>
        <v>水</v>
      </c>
      <c r="J85" s="13" t="str">
        <f t="shared" si="22"/>
        <v>木</v>
      </c>
      <c r="K85" s="13" t="str">
        <f t="shared" si="22"/>
        <v>金</v>
      </c>
      <c r="L85" s="13" t="str">
        <f t="shared" si="22"/>
        <v>土</v>
      </c>
      <c r="M85" s="13" t="str">
        <f t="shared" si="22"/>
        <v>日</v>
      </c>
      <c r="N85" s="13" t="str">
        <f t="shared" si="22"/>
        <v>月</v>
      </c>
      <c r="O85" s="13" t="str">
        <f t="shared" si="22"/>
        <v>火</v>
      </c>
      <c r="P85" s="13" t="str">
        <f t="shared" si="22"/>
        <v>水</v>
      </c>
      <c r="Q85" s="13" t="str">
        <f t="shared" si="22"/>
        <v>木</v>
      </c>
      <c r="R85" s="13" t="str">
        <f t="shared" si="22"/>
        <v>金</v>
      </c>
      <c r="S85" s="13" t="str">
        <f t="shared" si="22"/>
        <v>土</v>
      </c>
      <c r="T85" s="13" t="str">
        <f t="shared" si="22"/>
        <v>日</v>
      </c>
      <c r="U85" s="13" t="str">
        <f t="shared" si="22"/>
        <v>月</v>
      </c>
      <c r="V85" s="13" t="str">
        <f t="shared" si="22"/>
        <v>火</v>
      </c>
      <c r="W85" s="13" t="str">
        <f t="shared" si="22"/>
        <v>水</v>
      </c>
      <c r="X85" s="13" t="str">
        <f t="shared" si="22"/>
        <v>木</v>
      </c>
      <c r="Y85" s="13" t="str">
        <f t="shared" si="22"/>
        <v>金</v>
      </c>
      <c r="Z85" s="13" t="str">
        <f t="shared" si="22"/>
        <v>土</v>
      </c>
      <c r="AA85" s="13" t="str">
        <f t="shared" si="22"/>
        <v>日</v>
      </c>
      <c r="AB85" s="13" t="str">
        <f t="shared" si="22"/>
        <v>月</v>
      </c>
      <c r="AC85" s="13" t="str">
        <f t="shared" si="22"/>
        <v>火</v>
      </c>
      <c r="AD85" s="13" t="str">
        <f t="shared" si="22"/>
        <v>水</v>
      </c>
      <c r="AE85" s="13" t="str">
        <f t="shared" si="22"/>
        <v>木</v>
      </c>
      <c r="AF85" s="13" t="s">
        <v>18</v>
      </c>
      <c r="AG85" s="13" t="s">
        <v>18</v>
      </c>
      <c r="AH85" s="106"/>
      <c r="AI85" s="97"/>
      <c r="AK85" s="99"/>
      <c r="AL85" s="34" t="s">
        <v>26</v>
      </c>
      <c r="AM85" s="79">
        <f>IFERROR(+AM84/AM83,"")</f>
        <v>0.27586206896551724</v>
      </c>
      <c r="AN85" s="39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7"/>
      <c r="AI86" s="98"/>
      <c r="AK86" s="100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4.25" thickBot="1" x14ac:dyDescent="0.2">
      <c r="B87" s="6" t="s">
        <v>3</v>
      </c>
      <c r="C87" s="13"/>
      <c r="D87" s="13"/>
      <c r="E87" s="13" t="s">
        <v>30</v>
      </c>
      <c r="F87" s="13" t="s">
        <v>30</v>
      </c>
      <c r="G87" s="13"/>
      <c r="H87" s="13"/>
      <c r="I87" s="13"/>
      <c r="J87" s="13"/>
      <c r="K87" s="13"/>
      <c r="L87" s="13" t="s">
        <v>30</v>
      </c>
      <c r="M87" s="13" t="s">
        <v>30</v>
      </c>
      <c r="N87" s="13"/>
      <c r="O87" s="13"/>
      <c r="P87" s="13"/>
      <c r="Q87" s="13"/>
      <c r="R87" s="13"/>
      <c r="S87" s="13" t="s">
        <v>30</v>
      </c>
      <c r="T87" s="13" t="s">
        <v>30</v>
      </c>
      <c r="U87" s="13"/>
      <c r="V87" s="13"/>
      <c r="W87" s="13"/>
      <c r="X87" s="13"/>
      <c r="Y87" s="13"/>
      <c r="Z87" s="13" t="s">
        <v>30</v>
      </c>
      <c r="AA87" s="13" t="s">
        <v>30</v>
      </c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8</v>
      </c>
      <c r="AI87" s="11">
        <f>+AH87+AI80</f>
        <v>81</v>
      </c>
      <c r="AK87" s="100"/>
      <c r="AL87" s="34" t="s">
        <v>25</v>
      </c>
      <c r="AM87" s="77">
        <f>COUNTIF(C88:AG88,"●")</f>
        <v>7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7</v>
      </c>
      <c r="AI88" s="12">
        <f>+AH88+AI81</f>
        <v>80</v>
      </c>
      <c r="AK88" s="100"/>
      <c r="AL88" s="34" t="s">
        <v>26</v>
      </c>
      <c r="AM88" s="79">
        <f>IFERROR(+AM87/AM86,"")</f>
        <v>0.2413793103448276</v>
      </c>
      <c r="AN88" s="39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103">
        <f>C83+MONTH(1)</f>
        <v>3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5" t="s">
        <v>12</v>
      </c>
      <c r="AI90" s="96" t="s">
        <v>13</v>
      </c>
      <c r="AK90" s="99" t="s">
        <v>3</v>
      </c>
      <c r="AL90" s="36" t="s">
        <v>16</v>
      </c>
      <c r="AM90" s="37">
        <f>COUNTIF(C94:AG94,"")+COUNTIF(C94:AG94,"○")</f>
        <v>4</v>
      </c>
    </row>
    <row r="91" spans="2:63" ht="14.25" thickBot="1" x14ac:dyDescent="0.2">
      <c r="B91" s="6" t="s">
        <v>2</v>
      </c>
      <c r="C91" s="26">
        <f>DATE($M$6+1,C90,1)</f>
        <v>45352</v>
      </c>
      <c r="D91" s="26">
        <f>C91+1</f>
        <v>45353</v>
      </c>
      <c r="E91" s="26">
        <f t="shared" ref="E91:AG91" si="23">D91+1</f>
        <v>45354</v>
      </c>
      <c r="F91" s="26">
        <f t="shared" si="23"/>
        <v>45355</v>
      </c>
      <c r="G91" s="26">
        <f t="shared" si="23"/>
        <v>45356</v>
      </c>
      <c r="H91" s="26">
        <f t="shared" si="23"/>
        <v>45357</v>
      </c>
      <c r="I91" s="26">
        <f t="shared" si="23"/>
        <v>45358</v>
      </c>
      <c r="J91" s="26">
        <f t="shared" si="23"/>
        <v>45359</v>
      </c>
      <c r="K91" s="26">
        <f t="shared" si="23"/>
        <v>45360</v>
      </c>
      <c r="L91" s="26">
        <f t="shared" si="23"/>
        <v>45361</v>
      </c>
      <c r="M91" s="26">
        <f t="shared" si="23"/>
        <v>45362</v>
      </c>
      <c r="N91" s="26">
        <f t="shared" si="23"/>
        <v>45363</v>
      </c>
      <c r="O91" s="26">
        <f t="shared" si="23"/>
        <v>45364</v>
      </c>
      <c r="P91" s="26">
        <f t="shared" si="23"/>
        <v>45365</v>
      </c>
      <c r="Q91" s="26">
        <f t="shared" si="23"/>
        <v>45366</v>
      </c>
      <c r="R91" s="26">
        <f t="shared" si="23"/>
        <v>45367</v>
      </c>
      <c r="S91" s="26">
        <f t="shared" si="23"/>
        <v>45368</v>
      </c>
      <c r="T91" s="26">
        <f t="shared" si="23"/>
        <v>45369</v>
      </c>
      <c r="U91" s="26">
        <f t="shared" si="23"/>
        <v>45370</v>
      </c>
      <c r="V91" s="26">
        <f t="shared" si="23"/>
        <v>45371</v>
      </c>
      <c r="W91" s="26">
        <f t="shared" si="23"/>
        <v>45372</v>
      </c>
      <c r="X91" s="26">
        <f t="shared" si="23"/>
        <v>45373</v>
      </c>
      <c r="Y91" s="26">
        <f t="shared" si="23"/>
        <v>45374</v>
      </c>
      <c r="Z91" s="26">
        <f t="shared" si="23"/>
        <v>45375</v>
      </c>
      <c r="AA91" s="26">
        <f t="shared" si="23"/>
        <v>45376</v>
      </c>
      <c r="AB91" s="26">
        <f t="shared" si="23"/>
        <v>45377</v>
      </c>
      <c r="AC91" s="26">
        <f t="shared" si="23"/>
        <v>45378</v>
      </c>
      <c r="AD91" s="26">
        <f t="shared" si="23"/>
        <v>45379</v>
      </c>
      <c r="AE91" s="26">
        <f t="shared" si="23"/>
        <v>45380</v>
      </c>
      <c r="AF91" s="26">
        <f t="shared" si="23"/>
        <v>45381</v>
      </c>
      <c r="AG91" s="26">
        <f t="shared" si="23"/>
        <v>45382</v>
      </c>
      <c r="AH91" s="106"/>
      <c r="AI91" s="97"/>
      <c r="AK91" s="99"/>
      <c r="AL91" s="34" t="s">
        <v>25</v>
      </c>
      <c r="AM91" s="77">
        <f>COUNTIF(C94:AG94,"○")</f>
        <v>2</v>
      </c>
    </row>
    <row r="92" spans="2:63" ht="14.25" thickBot="1" x14ac:dyDescent="0.2">
      <c r="B92" s="6" t="s">
        <v>5</v>
      </c>
      <c r="C92" s="13" t="str">
        <f>TEXT(WEEKDAY(+C91),"aaa")</f>
        <v>金</v>
      </c>
      <c r="D92" s="13" t="str">
        <f t="shared" ref="D92:AG92" si="24">TEXT(WEEKDAY(+D91),"aaa")</f>
        <v>土</v>
      </c>
      <c r="E92" s="13" t="str">
        <f t="shared" si="24"/>
        <v>日</v>
      </c>
      <c r="F92" s="13" t="str">
        <f t="shared" si="24"/>
        <v>月</v>
      </c>
      <c r="G92" s="13" t="str">
        <f t="shared" si="24"/>
        <v>火</v>
      </c>
      <c r="H92" s="13" t="str">
        <f t="shared" si="24"/>
        <v>水</v>
      </c>
      <c r="I92" s="13" t="str">
        <f t="shared" si="24"/>
        <v>木</v>
      </c>
      <c r="J92" s="13" t="str">
        <f t="shared" si="24"/>
        <v>金</v>
      </c>
      <c r="K92" s="13" t="str">
        <f t="shared" si="24"/>
        <v>土</v>
      </c>
      <c r="L92" s="13" t="str">
        <f t="shared" si="24"/>
        <v>日</v>
      </c>
      <c r="M92" s="13" t="str">
        <f t="shared" si="24"/>
        <v>月</v>
      </c>
      <c r="N92" s="13" t="str">
        <f t="shared" si="24"/>
        <v>火</v>
      </c>
      <c r="O92" s="13" t="str">
        <f t="shared" si="24"/>
        <v>水</v>
      </c>
      <c r="P92" s="13" t="str">
        <f t="shared" si="24"/>
        <v>木</v>
      </c>
      <c r="Q92" s="13" t="str">
        <f t="shared" si="24"/>
        <v>金</v>
      </c>
      <c r="R92" s="13" t="str">
        <f t="shared" si="24"/>
        <v>土</v>
      </c>
      <c r="S92" s="13" t="str">
        <f t="shared" si="24"/>
        <v>日</v>
      </c>
      <c r="T92" s="13" t="str">
        <f t="shared" si="24"/>
        <v>月</v>
      </c>
      <c r="U92" s="13" t="str">
        <f t="shared" si="24"/>
        <v>火</v>
      </c>
      <c r="V92" s="13" t="str">
        <f t="shared" si="24"/>
        <v>水</v>
      </c>
      <c r="W92" s="13" t="str">
        <f t="shared" si="24"/>
        <v>木</v>
      </c>
      <c r="X92" s="13" t="str">
        <f t="shared" si="24"/>
        <v>金</v>
      </c>
      <c r="Y92" s="13" t="str">
        <f t="shared" si="24"/>
        <v>土</v>
      </c>
      <c r="Z92" s="13" t="str">
        <f t="shared" si="24"/>
        <v>日</v>
      </c>
      <c r="AA92" s="13" t="str">
        <f t="shared" si="24"/>
        <v>月</v>
      </c>
      <c r="AB92" s="13" t="str">
        <f t="shared" si="24"/>
        <v>火</v>
      </c>
      <c r="AC92" s="13" t="str">
        <f t="shared" si="24"/>
        <v>水</v>
      </c>
      <c r="AD92" s="13" t="str">
        <f t="shared" si="24"/>
        <v>木</v>
      </c>
      <c r="AE92" s="13" t="str">
        <f t="shared" si="24"/>
        <v>金</v>
      </c>
      <c r="AF92" s="13" t="str">
        <f t="shared" si="24"/>
        <v>土</v>
      </c>
      <c r="AG92" s="13" t="str">
        <f t="shared" si="24"/>
        <v>日</v>
      </c>
      <c r="AH92" s="106"/>
      <c r="AI92" s="97"/>
      <c r="AK92" s="99"/>
      <c r="AL92" s="34" t="s">
        <v>26</v>
      </c>
      <c r="AM92" s="79">
        <f>IFERROR(+AM91/AM90,"")</f>
        <v>0.5</v>
      </c>
      <c r="AN92" s="39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8" t="s">
        <v>19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7"/>
      <c r="AI93" s="98"/>
      <c r="AK93" s="100" t="s">
        <v>4</v>
      </c>
      <c r="AL93" s="35" t="s">
        <v>16</v>
      </c>
      <c r="AM93" s="78">
        <f>COUNTIF(C95:AG95,"")+COUNTIF(C95:AG95,"●")</f>
        <v>4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4.25" thickBot="1" x14ac:dyDescent="0.2">
      <c r="B94" s="6" t="s">
        <v>3</v>
      </c>
      <c r="C94" s="13"/>
      <c r="D94" s="13" t="s">
        <v>30</v>
      </c>
      <c r="E94" s="13" t="s">
        <v>30</v>
      </c>
      <c r="F94" s="13"/>
      <c r="G94" s="13" t="s">
        <v>28</v>
      </c>
      <c r="H94" s="13" t="s">
        <v>28</v>
      </c>
      <c r="I94" s="13" t="s">
        <v>28</v>
      </c>
      <c r="J94" s="13" t="s">
        <v>28</v>
      </c>
      <c r="K94" s="13" t="s">
        <v>28</v>
      </c>
      <c r="L94" s="13" t="s">
        <v>28</v>
      </c>
      <c r="M94" s="13" t="s">
        <v>28</v>
      </c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  <c r="Y94" s="13" t="s">
        <v>28</v>
      </c>
      <c r="Z94" s="13" t="s">
        <v>28</v>
      </c>
      <c r="AA94" s="13" t="s">
        <v>28</v>
      </c>
      <c r="AB94" s="13" t="s">
        <v>28</v>
      </c>
      <c r="AC94" s="13" t="s">
        <v>28</v>
      </c>
      <c r="AD94" s="13" t="s">
        <v>28</v>
      </c>
      <c r="AE94" s="13" t="s">
        <v>28</v>
      </c>
      <c r="AF94" s="13" t="s">
        <v>28</v>
      </c>
      <c r="AG94" s="13" t="s">
        <v>28</v>
      </c>
      <c r="AH94" s="9">
        <f>COUNTIF(C94:AG94,"○")</f>
        <v>2</v>
      </c>
      <c r="AI94" s="11">
        <f>+AH94+AI87</f>
        <v>83</v>
      </c>
      <c r="AK94" s="100"/>
      <c r="AL94" s="34" t="s">
        <v>25</v>
      </c>
      <c r="AM94" s="77">
        <f>COUNTIF(C95:AG95,"●")</f>
        <v>3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28</v>
      </c>
      <c r="H95" s="15" t="s">
        <v>28</v>
      </c>
      <c r="I95" s="15" t="s">
        <v>28</v>
      </c>
      <c r="J95" s="15" t="s">
        <v>28</v>
      </c>
      <c r="K95" s="15" t="s">
        <v>28</v>
      </c>
      <c r="L95" s="15" t="s">
        <v>28</v>
      </c>
      <c r="M95" s="15" t="s">
        <v>28</v>
      </c>
      <c r="N95" s="15" t="s">
        <v>28</v>
      </c>
      <c r="O95" s="15" t="s">
        <v>28</v>
      </c>
      <c r="P95" s="15" t="s">
        <v>28</v>
      </c>
      <c r="Q95" s="15" t="s">
        <v>28</v>
      </c>
      <c r="R95" s="15" t="s">
        <v>28</v>
      </c>
      <c r="S95" s="15" t="s">
        <v>28</v>
      </c>
      <c r="T95" s="15" t="s">
        <v>28</v>
      </c>
      <c r="U95" s="15" t="s">
        <v>28</v>
      </c>
      <c r="V95" s="15" t="s">
        <v>28</v>
      </c>
      <c r="W95" s="15" t="s">
        <v>28</v>
      </c>
      <c r="X95" s="15" t="s">
        <v>28</v>
      </c>
      <c r="Y95" s="15" t="s">
        <v>28</v>
      </c>
      <c r="Z95" s="15" t="s">
        <v>28</v>
      </c>
      <c r="AA95" s="15" t="s">
        <v>28</v>
      </c>
      <c r="AB95" s="15" t="s">
        <v>28</v>
      </c>
      <c r="AC95" s="15" t="s">
        <v>28</v>
      </c>
      <c r="AD95" s="15" t="s">
        <v>28</v>
      </c>
      <c r="AE95" s="15" t="s">
        <v>28</v>
      </c>
      <c r="AF95" s="15" t="s">
        <v>28</v>
      </c>
      <c r="AG95" s="15" t="s">
        <v>28</v>
      </c>
      <c r="AH95" s="10">
        <f>COUNTIF(C95:AG95,"●")</f>
        <v>3</v>
      </c>
      <c r="AI95" s="12">
        <f>+AH95+AI88</f>
        <v>83</v>
      </c>
      <c r="AK95" s="100"/>
      <c r="AL95" s="34" t="s">
        <v>26</v>
      </c>
      <c r="AM95" s="79">
        <f>IFERROR(+AM94/AM93,"")</f>
        <v>0.75</v>
      </c>
      <c r="AN95" s="39" t="str">
        <f>IF(AM95="","",IF(AM95&gt;=0.285,"4週8休以上",IF(AM95&gt;=0.25,"4週7休以上4週8休未満",IF(AM95&gt;=0.214,"4週6休以上4週7休未満",IF(0.214&gt;AM95,"4週6休未満")))))</f>
        <v>4週8休以上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1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42</v>
      </c>
      <c r="AL98" s="51"/>
      <c r="AM98" s="41"/>
      <c r="AN98" s="41"/>
      <c r="AO98" s="75"/>
    </row>
    <row r="99" spans="2:63" ht="20.100000000000001" customHeight="1" x14ac:dyDescent="0.15">
      <c r="B99" s="102" t="s">
        <v>22</v>
      </c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87"/>
      <c r="AK99" s="101" t="s">
        <v>40</v>
      </c>
      <c r="AL99" s="84" t="s">
        <v>33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x14ac:dyDescent="0.15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45"/>
      <c r="AK100" s="101"/>
      <c r="AL100" s="84" t="s">
        <v>37</v>
      </c>
      <c r="AM100" s="80">
        <f>SUM(AM14,AM21,AM28,AM35,AM42,AM49,AM56,AM63,AM70,AM77,AM84,AM91)</f>
        <v>83</v>
      </c>
      <c r="AN100" s="41"/>
      <c r="AO100" s="46"/>
    </row>
    <row r="101" spans="2:63" ht="20.100000000000001" customHeight="1" x14ac:dyDescent="0.15">
      <c r="B101" s="71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01"/>
      <c r="AL101" s="85" t="s">
        <v>26</v>
      </c>
      <c r="AM101" s="79">
        <f>IFERROR(+AM100/AM99,"")</f>
        <v>0.28522336769759449</v>
      </c>
      <c r="AN101" s="83" t="str">
        <f>IF(AM101="","",IF(AM101&gt;=0.285,"4週8休以上",IF(AM101&gt;=0.25,"4週7休以上4週8休未満",IF(AM101&gt;=0.214,"4週6休以上4週7休未満",IF(0.214&gt;AM101,"4週6休未満")))))</f>
        <v>4週8休以上</v>
      </c>
      <c r="AO101" s="46"/>
    </row>
    <row r="102" spans="2:63" ht="20.100000000000001" customHeight="1" x14ac:dyDescent="0.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01" t="s">
        <v>41</v>
      </c>
      <c r="AL102" s="84" t="s">
        <v>33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x14ac:dyDescent="0.15">
      <c r="AJ103" s="45"/>
      <c r="AK103" s="101"/>
      <c r="AL103" s="84" t="s">
        <v>37</v>
      </c>
      <c r="AM103" s="80">
        <f>SUM(AM17,AM24,AM31,AM38,AM45,AM52,AM59,AM66,AM73,AM80,AM87,AM94)</f>
        <v>83</v>
      </c>
      <c r="AN103" s="41"/>
      <c r="AO103" s="46"/>
    </row>
    <row r="104" spans="2:63" ht="20.100000000000001" customHeight="1" x14ac:dyDescent="0.15">
      <c r="AJ104" s="45"/>
      <c r="AK104" s="101"/>
      <c r="AL104" s="85" t="s">
        <v>26</v>
      </c>
      <c r="AM104" s="79">
        <f>IFERROR(+AM103/AM102,"")</f>
        <v>0.28522336769759449</v>
      </c>
      <c r="AN104" s="83" t="str">
        <f>IF(AM104="","",IF(AM104&gt;=0.285,"4週8休以上",IF(AM104&gt;=0.25,"4週7休以上4週8休未満",IF(AM104&gt;=0.214,"4週6休以上4週7休未満",IF(0.214&gt;AM104,"4週6休未満")))))</f>
        <v>4週8休以上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3" t="s">
        <v>24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C90:AG90"/>
    <mergeCell ref="AH90:AH93"/>
    <mergeCell ref="AI90:AI93"/>
    <mergeCell ref="AK90:AK92"/>
    <mergeCell ref="AK93:AK95"/>
    <mergeCell ref="C83:AG83"/>
    <mergeCell ref="AH83:AH86"/>
    <mergeCell ref="AI83:AI86"/>
    <mergeCell ref="AK83:AK85"/>
    <mergeCell ref="AK86:AK88"/>
    <mergeCell ref="C76:AG76"/>
    <mergeCell ref="AH76:AH79"/>
    <mergeCell ref="AI76:AI79"/>
    <mergeCell ref="AK76:AK78"/>
    <mergeCell ref="AK79:AK81"/>
    <mergeCell ref="C69:AG69"/>
    <mergeCell ref="AH69:AH72"/>
    <mergeCell ref="AI69:AI72"/>
    <mergeCell ref="AK69:AK71"/>
    <mergeCell ref="AK72:AK74"/>
    <mergeCell ref="C62:AG62"/>
    <mergeCell ref="AH62:AH65"/>
    <mergeCell ref="AI62:AI65"/>
    <mergeCell ref="AK62:AK64"/>
    <mergeCell ref="AK65:AK67"/>
    <mergeCell ref="C55:AG55"/>
    <mergeCell ref="AH55:AH58"/>
    <mergeCell ref="AI55:AI58"/>
    <mergeCell ref="AK55:AK57"/>
    <mergeCell ref="AK58:AK60"/>
    <mergeCell ref="C48:AG48"/>
    <mergeCell ref="AH48:AH51"/>
    <mergeCell ref="AI48:AI51"/>
    <mergeCell ref="AK48:AK50"/>
    <mergeCell ref="AK51:AK53"/>
    <mergeCell ref="C41:AG41"/>
    <mergeCell ref="AH41:AH44"/>
    <mergeCell ref="AI41:AI44"/>
    <mergeCell ref="AK41:AK43"/>
    <mergeCell ref="AK44:AK46"/>
    <mergeCell ref="C34:AG34"/>
    <mergeCell ref="AH34:AH37"/>
    <mergeCell ref="AI34:AI37"/>
    <mergeCell ref="AK34:AK36"/>
    <mergeCell ref="AK37:AK39"/>
    <mergeCell ref="G6:J6"/>
    <mergeCell ref="M6:P6"/>
    <mergeCell ref="G7:J7"/>
    <mergeCell ref="C13:AG13"/>
    <mergeCell ref="AH13:AH16"/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</mergeCells>
  <phoneticPr fontId="1"/>
  <conditionalFormatting sqref="K6">
    <cfRule type="cellIs" dxfId="50" priority="124" operator="equal">
      <formula>"雨"</formula>
    </cfRule>
    <cfRule type="cellIs" dxfId="49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122" operator="containsText" text="日">
      <formula>NOT(ISERROR(SEARCH("日",C9)))</formula>
    </cfRule>
    <cfRule type="containsText" dxfId="47" priority="123" operator="containsText" text="土">
      <formula>NOT(ISERROR(SEARCH("土",C9)))</formula>
    </cfRule>
  </conditionalFormatting>
  <conditionalFormatting sqref="AE8">
    <cfRule type="containsText" dxfId="46" priority="120" operator="containsText" text="日">
      <formula>NOT(ISERROR(SEARCH("日",AE8)))</formula>
    </cfRule>
    <cfRule type="containsText" dxfId="45" priority="121" operator="containsText" text="土">
      <formula>NOT(ISERROR(SEARCH("土",AE8)))</formula>
    </cfRule>
  </conditionalFormatting>
  <conditionalFormatting sqref="AN2 AN105:AN1048576 AN10:AN100">
    <cfRule type="containsText" dxfId="44" priority="119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113" operator="containsText" text="4週6休未満">
      <formula>NOT(ISERROR(SEARCH("4週6休未満",AK1)))</formula>
    </cfRule>
    <cfRule type="containsText" dxfId="42" priority="114" operator="containsText" text="4週6休以上4週7休未満">
      <formula>NOT(ISERROR(SEARCH("4週6休以上4週7休未満",AK1)))</formula>
    </cfRule>
    <cfRule type="containsText" dxfId="41" priority="115" operator="containsText" text="4週8休以上">
      <formula>NOT(ISERROR(SEARCH("4週8休以上",AK1)))</formula>
    </cfRule>
    <cfRule type="containsText" dxfId="40" priority="116" operator="containsText" text="4週7休以上4週8休未満">
      <formula>NOT(ISERROR(SEARCH("4週7休以上4週8休未満",AK1)))</formula>
    </cfRule>
  </conditionalFormatting>
  <conditionalFormatting sqref="AF87:AF88">
    <cfRule type="containsText" dxfId="39" priority="111" operator="containsText" text="日">
      <formula>NOT(ISERROR(SEARCH("日",AF87)))</formula>
    </cfRule>
    <cfRule type="containsText" dxfId="38" priority="112" operator="containsText" text="土">
      <formula>NOT(ISERROR(SEARCH("土",AF87)))</formula>
    </cfRule>
  </conditionalFormatting>
  <conditionalFormatting sqref="AG87:AG88">
    <cfRule type="containsText" dxfId="37" priority="109" operator="containsText" text="日">
      <formula>NOT(ISERROR(SEARCH("日",AG87)))</formula>
    </cfRule>
    <cfRule type="containsText" dxfId="36" priority="110" operator="containsText" text="土">
      <formula>NOT(ISERROR(SEARCH("土",AG87)))</formula>
    </cfRule>
  </conditionalFormatting>
  <conditionalFormatting sqref="AA9">
    <cfRule type="containsText" dxfId="35" priority="42" operator="containsText" text="日">
      <formula>NOT(ISERROR(SEARCH("日",AA9)))</formula>
    </cfRule>
    <cfRule type="containsText" dxfId="34" priority="43" operator="containsText" text="土">
      <formula>NOT(ISERROR(SEARCH("土",AA9)))</formula>
    </cfRule>
  </conditionalFormatting>
  <conditionalFormatting sqref="AA10:AA11">
    <cfRule type="containsText" dxfId="33" priority="40" operator="containsText" text="日">
      <formula>NOT(ISERROR(SEARCH("日",AA10)))</formula>
    </cfRule>
    <cfRule type="containsText" dxfId="32" priority="41" operator="containsText" text="土">
      <formula>NOT(ISERROR(SEARCH("土",AA10)))</formula>
    </cfRule>
  </conditionalFormatting>
  <conditionalFormatting sqref="G6">
    <cfRule type="cellIs" dxfId="31" priority="38" operator="equal">
      <formula>"雨"</formula>
    </cfRule>
    <cfRule type="cellIs" dxfId="30" priority="39" operator="equal">
      <formula>"休"</formula>
    </cfRule>
  </conditionalFormatting>
  <conditionalFormatting sqref="AN7">
    <cfRule type="containsText" dxfId="29" priority="37" operator="containsText" text="4週8休以上">
      <formula>NOT(ISERROR(SEARCH("4週8休以上",AN7)))</formula>
    </cfRule>
  </conditionalFormatting>
  <conditionalFormatting sqref="AK7:AO7">
    <cfRule type="containsText" dxfId="28" priority="32" operator="containsText" text="4週6休未満">
      <formula>NOT(ISERROR(SEARCH("4週6休未満",AK7)))</formula>
    </cfRule>
    <cfRule type="containsText" dxfId="27" priority="33" operator="containsText" text="4週6休以上4週7休未満">
      <formula>NOT(ISERROR(SEARCH("4週6休以上4週7休未満",AK7)))</formula>
    </cfRule>
    <cfRule type="containsText" dxfId="26" priority="34" operator="containsText" text="4週8休以上">
      <formula>NOT(ISERROR(SEARCH("4週8休以上",AK7)))</formula>
    </cfRule>
    <cfRule type="containsText" dxfId="25" priority="35" operator="containsText" text="4週7休以上4週8休未満">
      <formula>NOT(ISERROR(SEARCH("4週7休以上4週8休未満",AK7)))</formula>
    </cfRule>
  </conditionalFormatting>
  <conditionalFormatting sqref="AN8">
    <cfRule type="containsText" dxfId="24" priority="31" operator="containsText" text="4週8休以上">
      <formula>NOT(ISERROR(SEARCH("4週8休以上",AN8)))</formula>
    </cfRule>
  </conditionalFormatting>
  <conditionalFormatting sqref="AK8:AO8 AK9">
    <cfRule type="containsText" dxfId="23" priority="26" operator="containsText" text="4週6休未満">
      <formula>NOT(ISERROR(SEARCH("4週6休未満",AK8)))</formula>
    </cfRule>
    <cfRule type="containsText" dxfId="22" priority="27" operator="containsText" text="4週6休以上4週7休未満">
      <formula>NOT(ISERROR(SEARCH("4週6休以上4週7休未満",AK8)))</formula>
    </cfRule>
    <cfRule type="containsText" dxfId="21" priority="28" operator="containsText" text="4週8休以上">
      <formula>NOT(ISERROR(SEARCH("4週8休以上",AK8)))</formula>
    </cfRule>
    <cfRule type="containsText" dxfId="20" priority="29" operator="containsText" text="4週7休以上4週8休未満">
      <formula>NOT(ISERROR(SEARCH("4週7休以上4週8休未満",AK8)))</formula>
    </cfRule>
  </conditionalFormatting>
  <conditionalFormatting sqref="AN101">
    <cfRule type="containsText" dxfId="19" priority="25" operator="containsText" text="4週8休以上">
      <formula>NOT(ISERROR(SEARCH("4週8休以上",AN101)))</formula>
    </cfRule>
  </conditionalFormatting>
  <conditionalFormatting sqref="AN3">
    <cfRule type="containsText" dxfId="18" priority="20" operator="containsText" text="4週8休以上">
      <formula>NOT(ISERROR(SEARCH("4週8休以上",AN3)))</formula>
    </cfRule>
  </conditionalFormatting>
  <conditionalFormatting sqref="AK3:AO3 AK4">
    <cfRule type="containsText" dxfId="17" priority="15" operator="containsText" text="4週6休未満">
      <formula>NOT(ISERROR(SEARCH("4週6休未満",AK3)))</formula>
    </cfRule>
    <cfRule type="containsText" dxfId="16" priority="16" operator="containsText" text="4週6休以上4週7休未満">
      <formula>NOT(ISERROR(SEARCH("4週6休以上4週7休未満",AK3)))</formula>
    </cfRule>
    <cfRule type="containsText" dxfId="15" priority="17" operator="containsText" text="4週8休以上">
      <formula>NOT(ISERROR(SEARCH("4週8休以上",AK3)))</formula>
    </cfRule>
    <cfRule type="containsText" dxfId="14" priority="18" operator="containsText" text="4週7休以上4週8休未満">
      <formula>NOT(ISERROR(SEARCH("4週7休以上4週8休未満",AK3)))</formula>
    </cfRule>
  </conditionalFormatting>
  <conditionalFormatting sqref="AN104">
    <cfRule type="containsText" dxfId="13" priority="9" operator="containsText" text="4週8休以上">
      <formula>NOT(ISERROR(SEARCH("4週8休以上",AN104)))</formula>
    </cfRule>
  </conditionalFormatting>
  <conditionalFormatting sqref="AN102:AN103">
    <cfRule type="containsText" dxfId="12" priority="14" operator="containsText" text="4週8休以上">
      <formula>NOT(ISERROR(SEARCH("4週8休以上",AN102)))</formula>
    </cfRule>
  </conditionalFormatting>
  <conditionalFormatting sqref="AL102:AL104 AN102:AN104">
    <cfRule type="containsText" dxfId="11" priority="10" operator="containsText" text="4週6休未満">
      <formula>NOT(ISERROR(SEARCH("4週6休未満",AL102)))</formula>
    </cfRule>
    <cfRule type="containsText" dxfId="10" priority="11" operator="containsText" text="4週6休以上4週7休未満">
      <formula>NOT(ISERROR(SEARCH("4週6休以上4週7休未満",AL102)))</formula>
    </cfRule>
    <cfRule type="containsText" dxfId="9" priority="12" operator="containsText" text="4週8休以上">
      <formula>NOT(ISERROR(SEARCH("4週8休以上",AL102)))</formula>
    </cfRule>
    <cfRule type="containsText" dxfId="8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7" priority="5" operator="containsText" text="4週6休未満">
      <formula>NOT(ISERROR(SEARCH("4週6休未満",AM102)))</formula>
    </cfRule>
    <cfRule type="containsText" dxfId="6" priority="6" operator="containsText" text="4週6休以上4週7休未満">
      <formula>NOT(ISERROR(SEARCH("4週6休以上4週7休未満",AM102)))</formula>
    </cfRule>
    <cfRule type="containsText" dxfId="5" priority="7" operator="containsText" text="4週8休以上">
      <formula>NOT(ISERROR(SEARCH("4週8休以上",AM102)))</formula>
    </cfRule>
    <cfRule type="containsText" dxfId="4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3" priority="1" operator="containsText" text="4週6休未満">
      <formula>NOT(ISERROR(SEARCH("4週6休未満",AM104)))</formula>
    </cfRule>
    <cfRule type="containsText" dxfId="2" priority="2" operator="containsText" text="4週6休以上4週7休未満">
      <formula>NOT(ISERROR(SEARCH("4週6休以上4週7休未満",AM104)))</formula>
    </cfRule>
    <cfRule type="containsText" dxfId="1" priority="3" operator="containsText" text="4週8休以上">
      <formula>NOT(ISERROR(SEARCH("4週8休以上",AM104)))</formula>
    </cfRule>
    <cfRule type="containsText" dxfId="0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>
      <formula1>"○,／"</formula1>
    </dataValidation>
    <dataValidation type="list" allowBlank="1" showInputMessage="1" showErrorMessage="1" sqref="C18:AG18 C88:AE88 C32:AG32 C95:AG95 C39:AG39 C46:AG46 C53:AG53 C60:AG60 C67:AG67 C74:AG74 C81:AG81 C25:AG25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別紙４(現場閉所型）記入例</vt:lpstr>
      <vt:lpstr>'別紙４(現場閉所型）記入例'!Print_Area</vt:lpstr>
      <vt:lpstr>'別紙４(現場閉所型）記入例'!Print_Titles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2023-03-29T06:04:46Z</dcterms:modified>
</cp:coreProperties>
</file>