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keiei82\Desktop\(R050110)公営企業に係る経営比較分析表（令和３年度決算）の分析等について（依頼）\13 天草市\下水道（法非適）\"/>
    </mc:Choice>
  </mc:AlternateContent>
  <workbookProtection workbookAlgorithmName="SHA-512" workbookHashValue="yrsrnTq1chd6m5KUJzbIp/BKY84sJQSS4l/Lv1LcfDoi2VyWN829BZUnh3bQxNcTvzrMtAqIMem5hf4EpaizTg==" workbookSaltValue="4keZkzENcS9Z7Fh9Tsdzh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<sst xmlns="http://schemas.openxmlformats.org/spreadsheetml/2006/main" count="247" uniqueCount="121">
  <si>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</si>
  <si>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</si>
  <si>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</si>
  <si>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</si>
  <si>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</si>
  <si>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</si>
  <si>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</si>
  <si>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</si>
  <si>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</si>
  <si>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</si>
  <si>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</si>
  <si>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</si>
  <si>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</si>
  <si>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</si>
  <si>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</si>
  <si>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</si>
  <si>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</si>
  <si>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</si>
  <si>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</si>
  <si>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</si>
  <si>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</si>
  <si>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</si>
  <si>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</si>
  <si>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</si>
  <si>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</si>
  <si>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</si>
  <si>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</si>
  <si>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</si>
  <si>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</si>
  <si>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</si>
  <si>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</si>
  <si>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</si>
  <si>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</si>
  <si>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</si>
  <si>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</si>
  <si>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</si>
  <si>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</si>
  <si>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</si>
  <si>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</si>
  <si>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</si>
  <si>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</si>
  <si>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</si>
  <si>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</si>
  <si>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</si>
  <si>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</si>
  <si>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</si>
  <si>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</si>
  <si>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</si>
  <si>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</si>
  <si>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</si>
  <si>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</si>
  <si>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</si>
  <si>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</si>
  <si>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</si>
  <si>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</si>
  <si>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</si>
  <si>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</si>
  <si>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</si>
  <si>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</si>
  <si>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</si>
  <si>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</si>
  <si>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</si>
  <si>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</si>
  <si>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</si>
  <si>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</si>
  <si>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</si>
  <si>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</si>
  <si>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</si>
  <si>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</si>
  <si>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</si>
  <si>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</si>
  <si>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</si>
  <si>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</si>
  <si>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</si>
  <si>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</si>
  <si>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</si>
  <si>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</si>
  <si>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</si>
  <si>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</si>
  <si>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</si>
  <si>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</si>
  <si>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</si>
  <si>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</si>
  <si>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</si>
  <si>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</si>
  <si>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</si>
  <si>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</si>
  <si>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</si>
  <si>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</si>
  <si>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</si>
  <si>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</si>
  <si>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</si>
  <si>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</si>
  <si>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</si>
  <si>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</si>
  <si>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</si>
  <si>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</si>
  <si>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</si>
  <si>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</si>
  <si>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</si>
  <si>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</si>
  <si>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</si>
  <si>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</si>
  <si>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</si>
  <si>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</si>
  <si>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</si>
  <si>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</si>
  <si>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</si>
  <si>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</si>
  <si>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</si>
  <si>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</si>
  <si>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</si>
  <si>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</si>
  <si>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</si>
  <si>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</si>
  <si>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</si>
  <si>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</si>
  <si>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</si>
  <si>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</si>
  <si>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phoneticPr fontId="4"/>
  </si>
  <si>
    <t>①収益的収支比率は100%を下回っていますが、収益の不足分は一般会計補助金で補てんしており、経営上の問題はありません。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⑦施設利用率が低いのは、使用する世帯人員が少ないことが要因と分析しています。
⑧水洗化率は、浄化槽設置世帯を対象としているため100%となっています。</t>
    <rPh sb="14" eb="16">
      <t>シタマワ</t>
    </rPh>
    <rPh sb="23" eb="25">
      <t>シュウエキ</t>
    </rPh>
    <rPh sb="26" eb="29">
      <t>フソクブン</t>
    </rPh>
    <rPh sb="30" eb="32">
      <t>イッパン</t>
    </rPh>
    <rPh sb="32" eb="34">
      <t>カイケイ</t>
    </rPh>
    <rPh sb="34" eb="37">
      <t>ホジョキン</t>
    </rPh>
    <rPh sb="38" eb="39">
      <t>ホ</t>
    </rPh>
    <rPh sb="46" eb="48">
      <t>ケイエイ</t>
    </rPh>
    <rPh sb="48" eb="49">
      <t>ジョウ</t>
    </rPh>
    <rPh sb="50" eb="52">
      <t>モンダイ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</si>
</sst>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69-4C12-955E-3E94F3D9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60256"/>
        <c:axId val="3122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69-4C12-955E-3E94F3D9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60256"/>
        <c:axId val="312258688"/>
      </c:lineChart>
      <c:dateAx>
        <c:axId val="312260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58688"/>
        <c:crosses val="autoZero"/>
        <c:auto val="1"/>
        <c:lblOffset val="100"/>
        <c:baseTimeUnit val="years"/>
      </c:dateAx>
      <c:valAx>
        <c:axId val="3122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38.1</c:v>
                </c:pt>
                <c:pt idx="1">
                  <c:v>37.340000000000003</c:v>
                </c:pt>
                <c:pt idx="2">
                  <c:v>36.43</c:v>
                </c:pt>
                <c:pt idx="3">
                  <c:v>36.43</c:v>
                </c:pt>
                <c:pt idx="4">
                  <c:v>35.6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C-4D07-8FB8-847BFA66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627120"/>
        <c:axId val="52362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9C-4D07-8FB8-847BFA66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7120"/>
        <c:axId val="523620456"/>
      </c:lineChart>
      <c:dateAx>
        <c:axId val="523627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620456"/>
        <c:crosses val="autoZero"/>
        <c:auto val="1"/>
        <c:lblOffset val="100"/>
        <c:baseTimeUnit val="years"/>
      </c:dateAx>
      <c:valAx>
        <c:axId val="52362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62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1B-4DAF-B051-E4C00F6D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625552"/>
        <c:axId val="5236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1B-4DAF-B051-E4C00F6D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25552"/>
        <c:axId val="523623200"/>
      </c:lineChart>
      <c:dateAx>
        <c:axId val="52362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623200"/>
        <c:crosses val="autoZero"/>
        <c:auto val="1"/>
        <c:lblOffset val="100"/>
        <c:baseTimeUnit val="years"/>
      </c:dateAx>
      <c:valAx>
        <c:axId val="5236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62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99.16</c:v>
                </c:pt>
                <c:pt idx="1">
                  <c:v>99.18</c:v>
                </c:pt>
                <c:pt idx="2">
                  <c:v>100</c:v>
                </c:pt>
                <c:pt idx="3">
                  <c:v>100.01</c:v>
                </c:pt>
                <c:pt idx="4">
                  <c:v>99.99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4-4C1A-BC37-B91B813FE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0848"/>
        <c:axId val="31226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F4-4C1A-BC37-B91B813FE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0848"/>
        <c:axId val="312261040"/>
      </c:lineChart>
      <c:dateAx>
        <c:axId val="312250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61040"/>
        <c:crosses val="autoZero"/>
        <c:auto val="1"/>
        <c:lblOffset val="100"/>
        <c:baseTimeUnit val="years"/>
      </c:dateAx>
      <c:valAx>
        <c:axId val="31226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8-4619-80C2-0CF65717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62216"/>
        <c:axId val="31225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98-4619-80C2-0CF65717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62216"/>
        <c:axId val="312254768"/>
      </c:lineChart>
      <c:dateAx>
        <c:axId val="312262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54768"/>
        <c:crosses val="autoZero"/>
        <c:auto val="1"/>
        <c:lblOffset val="100"/>
        <c:baseTimeUnit val="years"/>
      </c:dateAx>
      <c:valAx>
        <c:axId val="31225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6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B-4B83-A5A0-2BEBB141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5552"/>
        <c:axId val="31225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3B-4B83-A5A0-2BEBB141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5552"/>
        <c:axId val="312257904"/>
      </c:lineChart>
      <c:dateAx>
        <c:axId val="31225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57904"/>
        <c:crosses val="autoZero"/>
        <c:auto val="1"/>
        <c:lblOffset val="100"/>
        <c:baseTimeUnit val="years"/>
      </c:dateAx>
      <c:valAx>
        <c:axId val="31225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77-4790-94E6-020543C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0456"/>
        <c:axId val="31225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77-4790-94E6-020543C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0456"/>
        <c:axId val="312251240"/>
      </c:lineChart>
      <c:dateAx>
        <c:axId val="312250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51240"/>
        <c:crosses val="autoZero"/>
        <c:auto val="1"/>
        <c:lblOffset val="100"/>
        <c:baseTimeUnit val="years"/>
      </c:dateAx>
      <c:valAx>
        <c:axId val="31225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DB-4E93-8B49-28C48C31A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3200"/>
        <c:axId val="31225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DB-4E93-8B49-28C48C31A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3200"/>
        <c:axId val="312255944"/>
      </c:lineChart>
      <c:dateAx>
        <c:axId val="312253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55944"/>
        <c:crosses val="autoZero"/>
        <c:auto val="1"/>
        <c:lblOffset val="100"/>
        <c:baseTimeUnit val="years"/>
      </c:dateAx>
      <c:valAx>
        <c:axId val="31225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14.58</c:v>
                </c:pt>
                <c:pt idx="1">
                  <c:v>14.7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F-45DE-B74D-C6E2B9B4C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7120"/>
        <c:axId val="31226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244.85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1F-45DE-B74D-C6E2B9B4C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7120"/>
        <c:axId val="312263784"/>
      </c:lineChart>
      <c:dateAx>
        <c:axId val="312257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63784"/>
        <c:crosses val="autoZero"/>
        <c:auto val="1"/>
        <c:lblOffset val="100"/>
        <c:baseTimeUnit val="years"/>
      </c:dateAx>
      <c:valAx>
        <c:axId val="31226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67.16</c:v>
                </c:pt>
                <c:pt idx="1">
                  <c:v>68.05</c:v>
                </c:pt>
                <c:pt idx="2">
                  <c:v>69.8</c:v>
                </c:pt>
                <c:pt idx="3">
                  <c:v>69.27</c:v>
                </c:pt>
                <c:pt idx="4">
                  <c:v>69.040000000000006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1D-4CB1-9FD7-97A0D306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52808"/>
        <c:axId val="31226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1D-4CB1-9FD7-97A0D3065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52808"/>
        <c:axId val="312266136"/>
      </c:lineChart>
      <c:dateAx>
        <c:axId val="312252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12266136"/>
        <c:crosses val="autoZero"/>
        <c:auto val="1"/>
        <c:lblOffset val="100"/>
        <c:baseTimeUnit val="years"/>
      </c:dateAx>
      <c:valAx>
        <c:axId val="31226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5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381.84</c:v>
                </c:pt>
                <c:pt idx="1">
                  <c:v>403.89</c:v>
                </c:pt>
                <c:pt idx="2">
                  <c:v>408.51</c:v>
                </c:pt>
                <c:pt idx="3">
                  <c:v>414.85</c:v>
                </c:pt>
                <c:pt idx="4">
                  <c:v>425.88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2-4289-A1A3-565B3A52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618496"/>
        <c:axId val="52362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250.21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F2-4289-A1A3-565B3A52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18496"/>
        <c:axId val="523620848"/>
      </c:lineChart>
      <c:dateAx>
        <c:axId val="523618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620848"/>
        <c:crosses val="autoZero"/>
        <c:auto val="1"/>
        <c:lblOffset val="100"/>
        <c:baseTimeUnit val="years"/>
      </c:dateAx>
      <c:valAx>
        <c:axId val="52362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61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1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天草市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76683</v>
      </c>
      <c r="AM8" s="37"/>
      <c r="AN8" s="37"/>
      <c r="AO8" s="37"/>
      <c r="AP8" s="37"/>
      <c r="AQ8" s="37"/>
      <c r="AR8" s="37"/>
      <c r="AS8" s="37"/>
      <c r="AT8" s="38">
        <f>データ!T6</f>
        <v>683.82</v>
      </c>
      <c r="AU8" s="38"/>
      <c r="AV8" s="38"/>
      <c r="AW8" s="38"/>
      <c r="AX8" s="38"/>
      <c r="AY8" s="38"/>
      <c r="AZ8" s="38"/>
      <c r="BA8" s="38"/>
      <c r="BB8" s="38">
        <f>データ!U6</f>
        <v>112.14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3.32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2515</v>
      </c>
      <c r="AM10" s="37"/>
      <c r="AN10" s="37"/>
      <c r="AO10" s="37"/>
      <c r="AP10" s="37"/>
      <c r="AQ10" s="37"/>
      <c r="AR10" s="37"/>
      <c r="AS10" s="37"/>
      <c r="AT10" s="38">
        <f>データ!W6</f>
        <v>140.96</v>
      </c>
      <c r="AU10" s="38"/>
      <c r="AV10" s="38"/>
      <c r="AW10" s="38"/>
      <c r="AX10" s="38"/>
      <c r="AY10" s="38"/>
      <c r="AZ10" s="38"/>
      <c r="BA10" s="38"/>
      <c r="BB10" s="38">
        <f>データ!X6</f>
        <v>17.84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44</v>
      </c>
      <c r="O86" s="12" t="str">
        <f>データ!EO6</f>
        <v>【-】</v>
      </c>
    </row>
  </sheetData>
  <sheetProtection algorithmName="SHA-512" hashValue="2o2Y0Cxh047SHrLbdTZ41I2cLUWs2LIryDQlu/hrz1FFcZSQARh3pVusEzn7kxKvqlmy2AHnSTI86fATe8CnQg==" saltValue="rzA71Z1SSK0l0Nu3eO1f/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432156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熊本県　天草市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3.32</v>
      </c>
      <c r="Q6" s="20">
        <f t="shared" si="3"/>
        <v>100</v>
      </c>
      <c r="R6" s="20">
        <f t="shared" si="3"/>
        <v>3740</v>
      </c>
      <c r="S6" s="20">
        <f t="shared" si="3"/>
        <v>76683</v>
      </c>
      <c r="T6" s="20">
        <f t="shared" si="3"/>
        <v>683.82</v>
      </c>
      <c r="U6" s="20">
        <f t="shared" si="3"/>
        <v>112.14</v>
      </c>
      <c r="V6" s="20">
        <f t="shared" si="3"/>
        <v>2515</v>
      </c>
      <c r="W6" s="20">
        <f t="shared" si="3"/>
        <v>140.96</v>
      </c>
      <c r="X6" s="20">
        <f t="shared" si="3"/>
        <v>17.84</v>
      </c>
      <c r="Y6" s="21">
        <f>IF(Y7="",NA(),Y7)</f>
        <v>99.16</v>
      </c>
      <c r="Z6" s="21">
        <f t="shared" ref="Z6:AH6" si="4">IF(Z7="",NA(),Z7)</f>
        <v>99.18</v>
      </c>
      <c r="AA6" s="21">
        <f t="shared" si="4"/>
        <v>100</v>
      </c>
      <c r="AB6" s="21">
        <f t="shared" si="4"/>
        <v>100.01</v>
      </c>
      <c r="AC6" s="21">
        <f t="shared" si="4"/>
        <v>99.99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14.58</v>
      </c>
      <c r="BG6" s="21">
        <f t="shared" ref="BG6:BO6" si="7">IF(BG7="",NA(),BG7)</f>
        <v>14.7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244.85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67.16</v>
      </c>
      <c r="BR6" s="21">
        <f t="shared" ref="BR6:BZ6" si="8">IF(BR7="",NA(),BR7)</f>
        <v>68.05</v>
      </c>
      <c r="BS6" s="21">
        <f t="shared" si="8"/>
        <v>69.8</v>
      </c>
      <c r="BT6" s="21">
        <f t="shared" si="8"/>
        <v>69.27</v>
      </c>
      <c r="BU6" s="21">
        <f t="shared" si="8"/>
        <v>69.040000000000006</v>
      </c>
      <c r="BV6" s="21">
        <f t="shared" si="8"/>
        <v>64.78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381.84</v>
      </c>
      <c r="CC6" s="21">
        <f t="shared" ref="CC6:CK6" si="9">IF(CC7="",NA(),CC7)</f>
        <v>403.89</v>
      </c>
      <c r="CD6" s="21">
        <f t="shared" si="9"/>
        <v>408.51</v>
      </c>
      <c r="CE6" s="21">
        <f t="shared" si="9"/>
        <v>414.85</v>
      </c>
      <c r="CF6" s="21">
        <f t="shared" si="9"/>
        <v>425.88</v>
      </c>
      <c r="CG6" s="21">
        <f t="shared" si="9"/>
        <v>250.21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38.1</v>
      </c>
      <c r="CN6" s="21">
        <f t="shared" ref="CN6:CV6" si="10">IF(CN7="",NA(),CN7)</f>
        <v>37.340000000000003</v>
      </c>
      <c r="CO6" s="21">
        <f t="shared" si="10"/>
        <v>36.43</v>
      </c>
      <c r="CP6" s="21">
        <f t="shared" si="10"/>
        <v>36.43</v>
      </c>
      <c r="CQ6" s="21">
        <f t="shared" si="10"/>
        <v>35.6</v>
      </c>
      <c r="CR6" s="21">
        <f t="shared" si="10"/>
        <v>61.79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92.44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432156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3.32</v>
      </c>
      <c r="Q7" s="24">
        <v>100</v>
      </c>
      <c r="R7" s="24">
        <v>3740</v>
      </c>
      <c r="S7" s="24">
        <v>76683</v>
      </c>
      <c r="T7" s="24">
        <v>683.82</v>
      </c>
      <c r="U7" s="24">
        <v>112.14</v>
      </c>
      <c r="V7" s="24">
        <v>2515</v>
      </c>
      <c r="W7" s="24">
        <v>140.96</v>
      </c>
      <c r="X7" s="24">
        <v>17.84</v>
      </c>
      <c r="Y7" s="24">
        <v>99.16</v>
      </c>
      <c r="Z7" s="24">
        <v>99.18</v>
      </c>
      <c r="AA7" s="24">
        <v>100</v>
      </c>
      <c r="AB7" s="24">
        <v>100.01</v>
      </c>
      <c r="AC7" s="24">
        <v>99.99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14.58</v>
      </c>
      <c r="BG7" s="24">
        <v>14.7</v>
      </c>
      <c r="BH7" s="24">
        <v>0</v>
      </c>
      <c r="BI7" s="24">
        <v>0</v>
      </c>
      <c r="BJ7" s="24">
        <v>0</v>
      </c>
      <c r="BK7" s="24">
        <v>244.85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67.16</v>
      </c>
      <c r="BR7" s="24">
        <v>68.05</v>
      </c>
      <c r="BS7" s="24">
        <v>69.8</v>
      </c>
      <c r="BT7" s="24">
        <v>69.27</v>
      </c>
      <c r="BU7" s="24">
        <v>69.040000000000006</v>
      </c>
      <c r="BV7" s="24">
        <v>64.78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381.84</v>
      </c>
      <c r="CC7" s="24">
        <v>403.89</v>
      </c>
      <c r="CD7" s="24">
        <v>408.51</v>
      </c>
      <c r="CE7" s="24">
        <v>414.85</v>
      </c>
      <c r="CF7" s="24">
        <v>425.88</v>
      </c>
      <c r="CG7" s="24">
        <v>250.21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38.1</v>
      </c>
      <c r="CN7" s="24">
        <v>37.340000000000003</v>
      </c>
      <c r="CO7" s="24">
        <v>36.43</v>
      </c>
      <c r="CP7" s="24">
        <v>36.43</v>
      </c>
      <c r="CQ7" s="24">
        <v>35.6</v>
      </c>
      <c r="CR7" s="24">
        <v>61.79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92.44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sukeiei82</cp:lastModifiedBy>
  <cp:lastPrinted>2023-01-15T23:47:17Z</cp:lastPrinted>
  <dcterms:created xsi:type="dcterms:W3CDTF">2022-12-01T02:08:44Z</dcterms:created>
  <dcterms:modified xsi:type="dcterms:W3CDTF">2023-01-16T02:16:45Z</dcterms:modified>
  <cp:category/>
</cp:coreProperties>
</file>