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keiei82\Desktop\(R050110)公営企業に係る経営比較分析表（令和３年度決算）の分析等について（依頼）\13 天草市\下水道（法非適）\"/>
    </mc:Choice>
  </mc:AlternateContent>
  <workbookProtection workbookAlgorithmName="SHA-512" workbookHashValue="yrsrnTq1chd6m5KUJzbIp/BKY84sJQSS4l/Lv1LcfDoi2VyWN829BZUnh3bQxNcTvzrMtAqIMem5hf4EpaizTg==" workbookSaltValue="4keZkzENcS9Z7Fh9Tsdzh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 calcMode="manual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I86" i="4"/>
  <c r="H86" i="4"/>
  <c r="E86" i="4"/>
  <c r="BB10" i="4"/>
  <c r="AT10" i="4"/>
  <c r="W10" i="4"/>
  <c r="P10" i="4"/>
  <c r="I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<sst xmlns="http://schemas.openxmlformats.org/spreadsheetml/2006/main" count="247" uniqueCount="121">
  <si>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</si>
  <si>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</si>
  <si>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</si>
  <si>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</si>
  <si>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</si>
  <si>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</si>
  <si>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</si>
  <si>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</si>
  <si>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</si>
  <si>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</si>
  <si>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</si>
  <si>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</si>
  <si>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</si>
  <si>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</si>
  <si>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</si>
  <si>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</si>
  <si>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</si>
  <si>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</si>
  <si>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</si>
  <si>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</si>
  <si>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</si>
  <si>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</si>
  <si>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</si>
  <si>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</si>
  <si>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</si>
  <si>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</si>
  <si>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</si>
  <si>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</si>
  <si>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</si>
  <si>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</si>
  <si>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</si>
  <si>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</si>
  <si>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</si>
  <si>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</si>
  <si>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</si>
  <si>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</si>
  <si>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</si>
  <si>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</si>
  <si>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</si>
  <si>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</si>
  <si>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</si>
  <si>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</si>
  <si>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</si>
  <si>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</si>
  <si>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</si>
  <si>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</si>
  <si>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</si>
  <si>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</si>
  <si>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</si>
  <si>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</si>
  <si>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</si>
  <si>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</si>
  <si>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</si>
  <si>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</si>
  <si>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</si>
  <si>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</si>
  <si>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</si>
  <si>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</si>
  <si>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</si>
  <si>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</si>
  <si>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</si>
  <si>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</si>
  <si>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</si>
  <si>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</si>
  <si>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</si>
  <si>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</si>
  <si>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</si>
  <si>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</si>
  <si>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</si>
  <si>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</si>
  <si>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</si>
  <si>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</si>
  <si>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</si>
  <si>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</si>
  <si>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</si>
  <si>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</si>
  <si>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</si>
  <si>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</si>
  <si>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</si>
  <si>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</si>
  <si>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</si>
  <si>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</si>
  <si>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</si>
  <si>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</si>
  <si>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</si>
  <si>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</si>
  <si>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</si>
  <si>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</si>
  <si>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</si>
  <si>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</si>
  <si>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</si>
  <si>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</si>
  <si>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</si>
  <si>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</si>
  <si>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</si>
  <si>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</si>
  <si>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</si>
  <si>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</si>
  <si>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天草市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</si>
  <si>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</si>
  <si>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</si>
  <si>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</si>
  <si>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</si>
  <si>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</si>
  <si>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</si>
  <si>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</si>
  <si>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</si>
  <si>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</si>
  <si>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</si>
  <si>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</si>
  <si>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</si>
  <si>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</si>
  <si>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</si>
  <si>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</si>
  <si>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</si>
  <si>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</si>
  <si>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</si>
  <si>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</si>
  <si>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法非適用事業のため、該当なし。</t>
    <phoneticPr fontId="4"/>
  </si>
  <si>
    <t>　本事業は、平成28年度をもって新規設置を廃止しました。既存施設の維持・管理についても、令和8年度をもって終了し、その後は財産処分を行い使用者に譲渡することを決定しています。
　経費回収率の不足分は、一般会計繰入金により補てんしており、経営状態が良好とは言えません。全国平均よりも高い使用料を賦課しており、また、既に事業廃止が決定していることから、今後は、経費の抑制に努めながら現行使用料を維持することとしています。</t>
    <phoneticPr fontId="4"/>
  </si>
  <si>
    <t>①収益的収支比率は100%を下回っていますが、収益の不足分は一般会計補助金で補てんしており、経営上の問題はありません。
④企業債残高対事業規模比率は令和8年度をもって事業廃止の決定がなされており、新規借入は行っておりません。
⑤経費回収率は全国・類似団体平均値を上回っていますが、100%を下回っており使用料で経費を回収できておらず、不足分を一般会計補助金で賄っています。
⑥汚水処理原価は類似団体平均値よりも高い数値を示しています。これは人口減少や高齢化が進んでいるため、処理水量が少量となっていることから高くなっています。
⑦施設利用率が低いのは、使用する世帯人員が少ないことが要因と分析しています。
⑧水洗化率は、浄化槽設置世帯を対象としているため100%となっています。</t>
    <rPh sb="14" eb="16">
      <t>シタマワ</t>
    </rPh>
    <rPh sb="23" eb="25">
      <t>シュウエキ</t>
    </rPh>
    <rPh sb="26" eb="29">
      <t>フソクブン</t>
    </rPh>
    <rPh sb="30" eb="32">
      <t>イッパン</t>
    </rPh>
    <rPh sb="32" eb="34">
      <t>カイケイ</t>
    </rPh>
    <rPh sb="34" eb="37">
      <t>ホジョキン</t>
    </rPh>
    <rPh sb="38" eb="39">
      <t>ホ</t>
    </rPh>
    <rPh sb="46" eb="48">
      <t>ケイエイ</t>
    </rPh>
    <rPh sb="48" eb="49">
      <t>ジョウ</t>
    </rPh>
    <rPh sb="50" eb="52">
      <t>モンダイ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</si>
</sst>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69-4C12-955E-3E94F3D9B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260256"/>
        <c:axId val="31225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69-4C12-955E-3E94F3D9B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260256"/>
        <c:axId val="312258688"/>
      </c:lineChart>
      <c:dateAx>
        <c:axId val="3122602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12258688"/>
        <c:crosses val="autoZero"/>
        <c:auto val="1"/>
        <c:lblOffset val="100"/>
        <c:baseTimeUnit val="years"/>
      </c:dateAx>
      <c:valAx>
        <c:axId val="31225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260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99.16</c:v>
                </c:pt>
                <c:pt idx="1">
                  <c:v>99.18</c:v>
                </c:pt>
                <c:pt idx="2">
                  <c:v>100</c:v>
                </c:pt>
                <c:pt idx="3">
                  <c:v>100.01</c:v>
                </c:pt>
                <c:pt idx="4">
                  <c:v>99.99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F4-4C1A-BC37-B91B813FE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250848"/>
        <c:axId val="31226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F4-4C1A-BC37-B91B813FE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250848"/>
        <c:axId val="312261040"/>
      </c:lineChart>
      <c:dateAx>
        <c:axId val="3122508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12261040"/>
        <c:crosses val="autoZero"/>
        <c:auto val="1"/>
        <c:lblOffset val="100"/>
        <c:baseTimeUnit val="years"/>
      </c:dateAx>
      <c:valAx>
        <c:axId val="312261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250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98-4619-80C2-0CF657176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262216"/>
        <c:axId val="31225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98-4619-80C2-0CF657176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262216"/>
        <c:axId val="312254768"/>
      </c:lineChart>
      <c:dateAx>
        <c:axId val="3122622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12254768"/>
        <c:crosses val="autoZero"/>
        <c:auto val="1"/>
        <c:lblOffset val="100"/>
        <c:baseTimeUnit val="years"/>
      </c:dateAx>
      <c:valAx>
        <c:axId val="312254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262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3B-4B83-A5A0-2BEBB1416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255552"/>
        <c:axId val="31225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3B-4B83-A5A0-2BEBB1416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255552"/>
        <c:axId val="312257904"/>
      </c:lineChart>
      <c:dateAx>
        <c:axId val="3122555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12257904"/>
        <c:crosses val="autoZero"/>
        <c:auto val="1"/>
        <c:lblOffset val="100"/>
        <c:baseTimeUnit val="years"/>
      </c:dateAx>
      <c:valAx>
        <c:axId val="312257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255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77-4790-94E6-020543CF5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250456"/>
        <c:axId val="312251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77-4790-94E6-020543CF5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250456"/>
        <c:axId val="312251240"/>
      </c:lineChart>
      <c:dateAx>
        <c:axId val="312250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12251240"/>
        <c:crosses val="autoZero"/>
        <c:auto val="1"/>
        <c:lblOffset val="100"/>
        <c:baseTimeUnit val="years"/>
      </c:dateAx>
      <c:valAx>
        <c:axId val="312251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250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DB-4E93-8B49-28C48C31A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253200"/>
        <c:axId val="312255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DB-4E93-8B49-28C48C31A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253200"/>
        <c:axId val="312255944"/>
      </c:lineChart>
      <c:dateAx>
        <c:axId val="3122532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12255944"/>
        <c:crosses val="autoZero"/>
        <c:auto val="1"/>
        <c:lblOffset val="100"/>
        <c:baseTimeUnit val="years"/>
      </c:dateAx>
      <c:valAx>
        <c:axId val="312255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253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14.58</c:v>
                </c:pt>
                <c:pt idx="1">
                  <c:v>14.7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1F-45DE-B74D-C6E2B9B4C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257120"/>
        <c:axId val="312263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244.85</c:v>
                </c:pt>
                <c:pt idx="1">
                  <c:v>296.89</c:v>
                </c:pt>
                <c:pt idx="2">
                  <c:v>270.57</c:v>
                </c:pt>
                <c:pt idx="3">
                  <c:v>294.27</c:v>
                </c:pt>
                <c:pt idx="4">
                  <c:v>294.08999999999997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1F-45DE-B74D-C6E2B9B4C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257120"/>
        <c:axId val="312263784"/>
      </c:lineChart>
      <c:dateAx>
        <c:axId val="3122571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12263784"/>
        <c:crosses val="autoZero"/>
        <c:auto val="1"/>
        <c:lblOffset val="100"/>
        <c:baseTimeUnit val="years"/>
      </c:dateAx>
      <c:valAx>
        <c:axId val="312263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257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67.16</c:v>
                </c:pt>
                <c:pt idx="1">
                  <c:v>68.05</c:v>
                </c:pt>
                <c:pt idx="2">
                  <c:v>69.8</c:v>
                </c:pt>
                <c:pt idx="3">
                  <c:v>69.27</c:v>
                </c:pt>
                <c:pt idx="4">
                  <c:v>69.040000000000006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1D-4CB1-9FD7-97A0D3065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252808"/>
        <c:axId val="312266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64.78</c:v>
                </c:pt>
                <c:pt idx="1">
                  <c:v>63.06</c:v>
                </c:pt>
                <c:pt idx="2">
                  <c:v>62.5</c:v>
                </c:pt>
                <c:pt idx="3">
                  <c:v>60.59</c:v>
                </c:pt>
                <c:pt idx="4">
                  <c:v>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1D-4CB1-9FD7-97A0D3065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252808"/>
        <c:axId val="312266136"/>
      </c:lineChart>
      <c:dateAx>
        <c:axId val="3122528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12266136"/>
        <c:crosses val="autoZero"/>
        <c:auto val="1"/>
        <c:lblOffset val="100"/>
        <c:baseTimeUnit val="years"/>
      </c:dateAx>
      <c:valAx>
        <c:axId val="312266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252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381.84</c:v>
                </c:pt>
                <c:pt idx="1">
                  <c:v>403.89</c:v>
                </c:pt>
                <c:pt idx="2">
                  <c:v>408.51</c:v>
                </c:pt>
                <c:pt idx="3">
                  <c:v>414.85</c:v>
                </c:pt>
                <c:pt idx="4">
                  <c:v>425.88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F2-4289-A1A3-565B3A525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618496"/>
        <c:axId val="523620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250.21</c:v>
                </c:pt>
                <c:pt idx="1">
                  <c:v>264.77</c:v>
                </c:pt>
                <c:pt idx="2">
                  <c:v>269.33</c:v>
                </c:pt>
                <c:pt idx="3">
                  <c:v>280.23</c:v>
                </c:pt>
                <c:pt idx="4">
                  <c:v>282.70999999999998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F2-4289-A1A3-565B3A525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618496"/>
        <c:axId val="523620848"/>
      </c:lineChart>
      <c:dateAx>
        <c:axId val="5236184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3620848"/>
        <c:crosses val="autoZero"/>
        <c:auto val="1"/>
        <c:lblOffset val="100"/>
        <c:baseTimeUnit val="years"/>
      </c:dateAx>
      <c:valAx>
        <c:axId val="523620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3618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38.1</c:v>
                </c:pt>
                <c:pt idx="1">
                  <c:v>37.340000000000003</c:v>
                </c:pt>
                <c:pt idx="2">
                  <c:v>36.43</c:v>
                </c:pt>
                <c:pt idx="3">
                  <c:v>36.43</c:v>
                </c:pt>
                <c:pt idx="4">
                  <c:v>35.6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9C-4D07-8FB8-847BFA666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627120"/>
        <c:axId val="523620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61.79</c:v>
                </c:pt>
                <c:pt idx="1">
                  <c:v>59.94</c:v>
                </c:pt>
                <c:pt idx="2">
                  <c:v>59.64</c:v>
                </c:pt>
                <c:pt idx="3">
                  <c:v>58.19</c:v>
                </c:pt>
                <c:pt idx="4">
                  <c:v>56.52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09C-4D07-8FB8-847BFA666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627120"/>
        <c:axId val="523620456"/>
      </c:lineChart>
      <c:dateAx>
        <c:axId val="5236271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3620456"/>
        <c:crosses val="autoZero"/>
        <c:auto val="1"/>
        <c:lblOffset val="100"/>
        <c:baseTimeUnit val="years"/>
      </c:dateAx>
      <c:valAx>
        <c:axId val="523620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3627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1B-4DAF-B051-E4C00F6DE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625552"/>
        <c:axId val="52362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92.44</c:v>
                </c:pt>
                <c:pt idx="1">
                  <c:v>89.66</c:v>
                </c:pt>
                <c:pt idx="2">
                  <c:v>90.63</c:v>
                </c:pt>
                <c:pt idx="3">
                  <c:v>87.8</c:v>
                </c:pt>
                <c:pt idx="4">
                  <c:v>88.43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1B-4DAF-B051-E4C00F6DE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625552"/>
        <c:axId val="523623200"/>
      </c:lineChart>
      <c:dateAx>
        <c:axId val="5236255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3623200"/>
        <c:crosses val="autoZero"/>
        <c:auto val="1"/>
        <c:lblOffset val="100"/>
        <c:baseTimeUnit val="years"/>
      </c:dateAx>
      <c:valAx>
        <c:axId val="52362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3625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【286.17】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Z1" zoomScale="85" zoomScaleNormal="85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熊本県　天草市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特定地域生活排水処理</v>
      </c>
      <c r="Q8" s="35"/>
      <c r="R8" s="35"/>
      <c r="S8" s="35"/>
      <c r="T8" s="35"/>
      <c r="U8" s="35"/>
      <c r="V8" s="35"/>
      <c r="W8" s="35" t="str">
        <f>データ!L6</f>
        <v>K2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76683</v>
      </c>
      <c r="AM8" s="37"/>
      <c r="AN8" s="37"/>
      <c r="AO8" s="37"/>
      <c r="AP8" s="37"/>
      <c r="AQ8" s="37"/>
      <c r="AR8" s="37"/>
      <c r="AS8" s="37"/>
      <c r="AT8" s="38">
        <f>データ!T6</f>
        <v>683.82</v>
      </c>
      <c r="AU8" s="38"/>
      <c r="AV8" s="38"/>
      <c r="AW8" s="38"/>
      <c r="AX8" s="38"/>
      <c r="AY8" s="38"/>
      <c r="AZ8" s="38"/>
      <c r="BA8" s="38"/>
      <c r="BB8" s="38">
        <f>データ!U6</f>
        <v>112.14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3.32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3740</v>
      </c>
      <c r="AE10" s="37"/>
      <c r="AF10" s="37"/>
      <c r="AG10" s="37"/>
      <c r="AH10" s="37"/>
      <c r="AI10" s="37"/>
      <c r="AJ10" s="37"/>
      <c r="AK10" s="2"/>
      <c r="AL10" s="37">
        <f>データ!V6</f>
        <v>2515</v>
      </c>
      <c r="AM10" s="37"/>
      <c r="AN10" s="37"/>
      <c r="AO10" s="37"/>
      <c r="AP10" s="37"/>
      <c r="AQ10" s="37"/>
      <c r="AR10" s="37"/>
      <c r="AS10" s="37"/>
      <c r="AT10" s="38">
        <f>データ!W6</f>
        <v>140.96</v>
      </c>
      <c r="AU10" s="38"/>
      <c r="AV10" s="38"/>
      <c r="AW10" s="38"/>
      <c r="AX10" s="38"/>
      <c r="AY10" s="38"/>
      <c r="AZ10" s="38"/>
      <c r="BA10" s="38"/>
      <c r="BB10" s="38">
        <f>データ!X6</f>
        <v>17.84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120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118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119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【310.14】</v>
      </c>
      <c r="I86" s="12" t="str">
        <f>データ!CA6</f>
        <v>【57.71】</v>
      </c>
      <c r="J86" s="12" t="str">
        <f>データ!CL6</f>
        <v>【286.17】</v>
      </c>
      <c r="K86" s="12" t="str">
        <f>データ!CW6</f>
        <v>【56.80】</v>
      </c>
      <c r="L86" s="12" t="str">
        <f>データ!DH6</f>
        <v>【83.38】</v>
      </c>
      <c r="M86" s="12" t="s">
        <v>43</v>
      </c>
      <c r="N86" s="12" t="s">
        <v>44</v>
      </c>
      <c r="O86" s="12" t="str">
        <f>データ!EO6</f>
        <v>【-】</v>
      </c>
    </row>
  </sheetData>
  <sheetProtection algorithmName="SHA-512" hashValue="2o2Y0Cxh047SHrLbdTZ41I2cLUWs2LIryDQlu/hrz1FFcZSQARh3pVusEzn7kxKvqlmy2AHnSTI86fATe8CnQg==" saltValue="rzA71Z1SSK0l0Nu3eO1f/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432156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熊本県　天草市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3.32</v>
      </c>
      <c r="Q6" s="20">
        <f t="shared" si="3"/>
        <v>100</v>
      </c>
      <c r="R6" s="20">
        <f t="shared" si="3"/>
        <v>3740</v>
      </c>
      <c r="S6" s="20">
        <f t="shared" si="3"/>
        <v>76683</v>
      </c>
      <c r="T6" s="20">
        <f t="shared" si="3"/>
        <v>683.82</v>
      </c>
      <c r="U6" s="20">
        <f t="shared" si="3"/>
        <v>112.14</v>
      </c>
      <c r="V6" s="20">
        <f t="shared" si="3"/>
        <v>2515</v>
      </c>
      <c r="W6" s="20">
        <f t="shared" si="3"/>
        <v>140.96</v>
      </c>
      <c r="X6" s="20">
        <f t="shared" si="3"/>
        <v>17.84</v>
      </c>
      <c r="Y6" s="21">
        <f>IF(Y7="",NA(),Y7)</f>
        <v>99.16</v>
      </c>
      <c r="Z6" s="21">
        <f t="shared" ref="Z6:AH6" si="4">IF(Z7="",NA(),Z7)</f>
        <v>99.18</v>
      </c>
      <c r="AA6" s="21">
        <f t="shared" si="4"/>
        <v>100</v>
      </c>
      <c r="AB6" s="21">
        <f t="shared" si="4"/>
        <v>100.01</v>
      </c>
      <c r="AC6" s="21">
        <f t="shared" si="4"/>
        <v>99.99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14.58</v>
      </c>
      <c r="BG6" s="21">
        <f t="shared" ref="BG6:BO6" si="7">IF(BG7="",NA(),BG7)</f>
        <v>14.7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244.85</v>
      </c>
      <c r="BL6" s="21">
        <f t="shared" si="7"/>
        <v>296.89</v>
      </c>
      <c r="BM6" s="21">
        <f t="shared" si="7"/>
        <v>270.57</v>
      </c>
      <c r="BN6" s="21">
        <f t="shared" si="7"/>
        <v>294.27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【310.14】</v>
      </c>
      <c r="BQ6" s="21">
        <f>IF(BQ7="",NA(),BQ7)</f>
        <v>67.16</v>
      </c>
      <c r="BR6" s="21">
        <f t="shared" ref="BR6:BZ6" si="8">IF(BR7="",NA(),BR7)</f>
        <v>68.05</v>
      </c>
      <c r="BS6" s="21">
        <f t="shared" si="8"/>
        <v>69.8</v>
      </c>
      <c r="BT6" s="21">
        <f t="shared" si="8"/>
        <v>69.27</v>
      </c>
      <c r="BU6" s="21">
        <f t="shared" si="8"/>
        <v>69.040000000000006</v>
      </c>
      <c r="BV6" s="21">
        <f t="shared" si="8"/>
        <v>64.78</v>
      </c>
      <c r="BW6" s="21">
        <f t="shared" si="8"/>
        <v>63.06</v>
      </c>
      <c r="BX6" s="21">
        <f t="shared" si="8"/>
        <v>62.5</v>
      </c>
      <c r="BY6" s="21">
        <f t="shared" si="8"/>
        <v>60.59</v>
      </c>
      <c r="BZ6" s="21">
        <f t="shared" si="8"/>
        <v>60</v>
      </c>
      <c r="CA6" s="20" t="str">
        <f>IF(CA7="","",IF(CA7="-","【-】","【"&amp;SUBSTITUTE(TEXT(CA7,"#,##0.00"),"-","△")&amp;"】"))</f>
        <v>【57.71】</v>
      </c>
      <c r="CB6" s="21">
        <f>IF(CB7="",NA(),CB7)</f>
        <v>381.84</v>
      </c>
      <c r="CC6" s="21">
        <f t="shared" ref="CC6:CK6" si="9">IF(CC7="",NA(),CC7)</f>
        <v>403.89</v>
      </c>
      <c r="CD6" s="21">
        <f t="shared" si="9"/>
        <v>408.51</v>
      </c>
      <c r="CE6" s="21">
        <f t="shared" si="9"/>
        <v>414.85</v>
      </c>
      <c r="CF6" s="21">
        <f t="shared" si="9"/>
        <v>425.88</v>
      </c>
      <c r="CG6" s="21">
        <f t="shared" si="9"/>
        <v>250.21</v>
      </c>
      <c r="CH6" s="21">
        <f t="shared" si="9"/>
        <v>264.77</v>
      </c>
      <c r="CI6" s="21">
        <f t="shared" si="9"/>
        <v>269.33</v>
      </c>
      <c r="CJ6" s="21">
        <f t="shared" si="9"/>
        <v>280.23</v>
      </c>
      <c r="CK6" s="21">
        <f t="shared" si="9"/>
        <v>282.70999999999998</v>
      </c>
      <c r="CL6" s="20" t="str">
        <f>IF(CL7="","",IF(CL7="-","【-】","【"&amp;SUBSTITUTE(TEXT(CL7,"#,##0.00"),"-","△")&amp;"】"))</f>
        <v>【286.17】</v>
      </c>
      <c r="CM6" s="21">
        <f>IF(CM7="",NA(),CM7)</f>
        <v>38.1</v>
      </c>
      <c r="CN6" s="21">
        <f t="shared" ref="CN6:CV6" si="10">IF(CN7="",NA(),CN7)</f>
        <v>37.340000000000003</v>
      </c>
      <c r="CO6" s="21">
        <f t="shared" si="10"/>
        <v>36.43</v>
      </c>
      <c r="CP6" s="21">
        <f t="shared" si="10"/>
        <v>36.43</v>
      </c>
      <c r="CQ6" s="21">
        <f t="shared" si="10"/>
        <v>35.6</v>
      </c>
      <c r="CR6" s="21">
        <f t="shared" si="10"/>
        <v>61.79</v>
      </c>
      <c r="CS6" s="21">
        <f t="shared" si="10"/>
        <v>59.94</v>
      </c>
      <c r="CT6" s="21">
        <f t="shared" si="10"/>
        <v>59.64</v>
      </c>
      <c r="CU6" s="21">
        <f t="shared" si="10"/>
        <v>58.19</v>
      </c>
      <c r="CV6" s="21">
        <f t="shared" si="10"/>
        <v>56.52</v>
      </c>
      <c r="CW6" s="20" t="str">
        <f>IF(CW7="","",IF(CW7="-","【-】","【"&amp;SUBSTITUTE(TEXT(CW7,"#,##0.00"),"-","△")&amp;"】"))</f>
        <v>【56.80】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92.44</v>
      </c>
      <c r="DD6" s="21">
        <f t="shared" si="11"/>
        <v>89.66</v>
      </c>
      <c r="DE6" s="21">
        <f t="shared" si="11"/>
        <v>90.63</v>
      </c>
      <c r="DF6" s="21">
        <f t="shared" si="11"/>
        <v>87.8</v>
      </c>
      <c r="DG6" s="21">
        <f t="shared" si="11"/>
        <v>88.43</v>
      </c>
      <c r="DH6" s="20" t="str">
        <f>IF(DH7="","",IF(DH7="-","【-】","【"&amp;SUBSTITUTE(TEXT(DH7,"#,##0.00"),"-","△")&amp;"】"))</f>
        <v>【83.38】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2021</v>
      </c>
      <c r="C7" s="23">
        <v>432156</v>
      </c>
      <c r="D7" s="23">
        <v>47</v>
      </c>
      <c r="E7" s="23">
        <v>18</v>
      </c>
      <c r="F7" s="23">
        <v>0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3.32</v>
      </c>
      <c r="Q7" s="24">
        <v>100</v>
      </c>
      <c r="R7" s="24">
        <v>3740</v>
      </c>
      <c r="S7" s="24">
        <v>76683</v>
      </c>
      <c r="T7" s="24">
        <v>683.82</v>
      </c>
      <c r="U7" s="24">
        <v>112.14</v>
      </c>
      <c r="V7" s="24">
        <v>2515</v>
      </c>
      <c r="W7" s="24">
        <v>140.96</v>
      </c>
      <c r="X7" s="24">
        <v>17.84</v>
      </c>
      <c r="Y7" s="24">
        <v>99.16</v>
      </c>
      <c r="Z7" s="24">
        <v>99.18</v>
      </c>
      <c r="AA7" s="24">
        <v>100</v>
      </c>
      <c r="AB7" s="24">
        <v>100.01</v>
      </c>
      <c r="AC7" s="24">
        <v>99.99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14.58</v>
      </c>
      <c r="BG7" s="24">
        <v>14.7</v>
      </c>
      <c r="BH7" s="24">
        <v>0</v>
      </c>
      <c r="BI7" s="24">
        <v>0</v>
      </c>
      <c r="BJ7" s="24">
        <v>0</v>
      </c>
      <c r="BK7" s="24">
        <v>244.85</v>
      </c>
      <c r="BL7" s="24">
        <v>296.89</v>
      </c>
      <c r="BM7" s="24">
        <v>270.57</v>
      </c>
      <c r="BN7" s="24">
        <v>294.27</v>
      </c>
      <c r="BO7" s="24">
        <v>294.08999999999997</v>
      </c>
      <c r="BP7" s="24">
        <v>310.14</v>
      </c>
      <c r="BQ7" s="24">
        <v>67.16</v>
      </c>
      <c r="BR7" s="24">
        <v>68.05</v>
      </c>
      <c r="BS7" s="24">
        <v>69.8</v>
      </c>
      <c r="BT7" s="24">
        <v>69.27</v>
      </c>
      <c r="BU7" s="24">
        <v>69.040000000000006</v>
      </c>
      <c r="BV7" s="24">
        <v>64.78</v>
      </c>
      <c r="BW7" s="24">
        <v>63.06</v>
      </c>
      <c r="BX7" s="24">
        <v>62.5</v>
      </c>
      <c r="BY7" s="24">
        <v>60.59</v>
      </c>
      <c r="BZ7" s="24">
        <v>60</v>
      </c>
      <c r="CA7" s="24">
        <v>57.71</v>
      </c>
      <c r="CB7" s="24">
        <v>381.84</v>
      </c>
      <c r="CC7" s="24">
        <v>403.89</v>
      </c>
      <c r="CD7" s="24">
        <v>408.51</v>
      </c>
      <c r="CE7" s="24">
        <v>414.85</v>
      </c>
      <c r="CF7" s="24">
        <v>425.88</v>
      </c>
      <c r="CG7" s="24">
        <v>250.21</v>
      </c>
      <c r="CH7" s="24">
        <v>264.77</v>
      </c>
      <c r="CI7" s="24">
        <v>269.33</v>
      </c>
      <c r="CJ7" s="24">
        <v>280.23</v>
      </c>
      <c r="CK7" s="24">
        <v>282.70999999999998</v>
      </c>
      <c r="CL7" s="24">
        <v>286.17</v>
      </c>
      <c r="CM7" s="24">
        <v>38.1</v>
      </c>
      <c r="CN7" s="24">
        <v>37.340000000000003</v>
      </c>
      <c r="CO7" s="24">
        <v>36.43</v>
      </c>
      <c r="CP7" s="24">
        <v>36.43</v>
      </c>
      <c r="CQ7" s="24">
        <v>35.6</v>
      </c>
      <c r="CR7" s="24">
        <v>61.79</v>
      </c>
      <c r="CS7" s="24">
        <v>59.94</v>
      </c>
      <c r="CT7" s="24">
        <v>59.64</v>
      </c>
      <c r="CU7" s="24">
        <v>58.19</v>
      </c>
      <c r="CV7" s="24">
        <v>56.52</v>
      </c>
      <c r="CW7" s="24">
        <v>56.8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92.44</v>
      </c>
      <c r="DD7" s="24">
        <v>89.66</v>
      </c>
      <c r="DE7" s="24">
        <v>90.63</v>
      </c>
      <c r="DF7" s="24">
        <v>87.8</v>
      </c>
      <c r="DG7" s="24">
        <v>88.43</v>
      </c>
      <c r="DH7" s="24">
        <v>83.38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116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sukeiei82</cp:lastModifiedBy>
  <cp:lastPrinted>2023-01-15T23:47:17Z</cp:lastPrinted>
  <dcterms:created xsi:type="dcterms:W3CDTF">2022-12-01T02:08:44Z</dcterms:created>
  <dcterms:modified xsi:type="dcterms:W3CDTF">2023-01-16T02:16:45Z</dcterms:modified>
  <cp:category/>
</cp:coreProperties>
</file>