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00.230\07_建設課\上下水道係\下水道\1下水道\5.決算統計\R03年度分\経営比較分析表\提出\"/>
    </mc:Choice>
  </mc:AlternateContent>
  <xr:revisionPtr revIDLastSave="0" documentId="13_ncr:1_{706655D2-27E3-4F09-9F34-FA75BE916867}" xr6:coauthVersionLast="45" xr6:coauthVersionMax="45" xr10:uidLastSave="{00000000-0000-0000-0000-000000000000}"/>
  <workbookProtection workbookAlgorithmName="SHA-512" workbookHashValue="y5hjZRsjIbWBRRJ8dt0Jy9TsxQpMlsqbeT70kPYE7mgKZqLYgxWxE2lmwIRkN74cuKuGDbJ1GbbUBrZwwiX7/w==" workbookSaltValue="dPVM/OPpu4ZqNGDz50i4RQ=="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S6" i="5"/>
  <c r="AL8" i="4" s="1"/>
  <c r="R6" i="5"/>
  <c r="Q6" i="5"/>
  <c r="W10" i="4" s="1"/>
  <c r="P6" i="5"/>
  <c r="P10" i="4" s="1"/>
  <c r="O6" i="5"/>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BB10" i="4"/>
  <c r="AT10" i="4"/>
  <c r="AL10" i="4"/>
  <c r="AD10" i="4"/>
  <c r="I10" i="4"/>
  <c r="B10" i="4"/>
  <c r="AT8" i="4"/>
  <c r="W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<sst xmlns="http://schemas.openxmlformats.org/spreadsheetml/2006/main" count="236" uniqueCount="120">
  <si>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</si>
  <si>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</si>
  <si>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</si>
  <si>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</si>
  <si>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</si>
  <si>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</si>
  <si>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</si>
  <si>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</si>
  <si>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</si>
  <si>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</si>
  <si>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</si>
  <si>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</si>
  <si>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</si>
  <si>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</si>
  <si>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</si>
  <si>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</si>
  <si>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</si>
  <si>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</si>
  <si>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</si>
  <si>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</si>
  <si>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</si>
  <si>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</si>
  <si>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</si>
  <si>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</si>
  <si>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</si>
  <si>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</si>
  <si>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</si>
  <si>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</si>
  <si>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</si>
  <si>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</si>
  <si>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</si>
  <si>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</si>
  <si>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</si>
  <si>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</si>
  <si>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</si>
  <si>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</si>
  <si>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</si>
  <si>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</si>
  <si>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</si>
  <si>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</si>
  <si>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</si>
  <si>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</si>
  <si>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</si>
  <si>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</si>
  <si>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</si>
  <si>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</si>
  <si>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</si>
  <si>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</si>
  <si>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</si>
  <si>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</si>
  <si>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</si>
  <si>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</si>
  <si>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</si>
  <si>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</si>
  <si>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</si>
  <si>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</si>
  <si>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</si>
  <si>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</si>
  <si>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</si>
  <si>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</si>
  <si>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</si>
  <si>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</si>
  <si>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</si>
  <si>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</si>
  <si>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</si>
  <si>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</si>
  <si>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</si>
  <si>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</si>
  <si>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</si>
  <si>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</si>
  <si>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</si>
  <si>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</si>
  <si>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</si>
  <si>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</si>
  <si>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</si>
  <si>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</si>
  <si>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</si>
  <si>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</si>
  <si>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</si>
  <si>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</si>
  <si>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</si>
  <si>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</si>
  <si>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</si>
  <si>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</si>
  <si>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</si>
  <si>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</si>
  <si>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</si>
  <si>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</si>
  <si>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</si>
  <si>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</si>
  <si>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</si>
  <si>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</si>
  <si>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</si>
  <si>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</si>
  <si>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</si>
  <si>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</si>
  <si>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</si>
  <si>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</si>
  <si>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</si>
  <si>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</si>
  <si>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</si>
  <si>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</si>
  <si>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</si>
  <si>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</si>
  <si>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</si>
  <si>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</si>
  <si>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</si>
  <si>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</si>
  <si>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</si>
  <si>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</si>
  <si>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</si>
  <si>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</si>
  <si>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</si>
  <si>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</si>
  <si>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</si>
  <si>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</si>
  <si>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</si>
  <si>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①有形固定資産減価償却費は該当数値なし。
②管渠老朽化率は、該当数値なし。
③管渠改善率は、現在のところ老朽化による影響はないと考えているため、更新を行っていないが、今後更新を行う際に、単年度に費用が集中しないように計画的な更新を検討するとともに財源確保等の問題を解決する必要がある。</t>
    <rPh sb="1" eb="3">
      <t>ユウケイ</t>
    </rPh>
    <rPh sb="3" eb="5">
      <t>コテイ</t>
    </rPh>
    <rPh sb="5" eb="7">
      <t>シサン</t>
    </rPh>
    <rPh sb="7" eb="9">
      <t>ゲンカ</t>
    </rPh>
    <rPh sb="9" eb="11">
      <t>ショウキャク</t>
    </rPh>
    <rPh sb="11" eb="12">
      <t>ヒ</t>
    </rPh>
    <rPh sb="13" eb="15">
      <t>ガイトウ</t>
    </rPh>
    <rPh sb="15" eb="17">
      <t>スウチ</t>
    </rPh>
    <rPh sb="22" eb="24">
      <t>カンキョ</t>
    </rPh>
    <rPh sb="24" eb="27">
      <t>ロウキュウカ</t>
    </rPh>
    <rPh sb="27" eb="28">
      <t>リツ</t>
    </rPh>
    <rPh sb="30" eb="32">
      <t>ガイトウ</t>
    </rPh>
    <rPh sb="32" eb="34">
      <t>スウチ</t>
    </rPh>
    <rPh sb="39" eb="41">
      <t>カンキョ</t>
    </rPh>
    <rPh sb="41" eb="43">
      <t>カイゼン</t>
    </rPh>
    <rPh sb="43" eb="44">
      <t>リツ</t>
    </rPh>
    <rPh sb="46" eb="48">
      <t>ゲンザイ</t>
    </rPh>
    <rPh sb="52" eb="55">
      <t>ロウキュウカ</t>
    </rPh>
    <rPh sb="58" eb="60">
      <t>エイキョウ</t>
    </rPh>
    <rPh sb="64" eb="65">
      <t>カンガ</t>
    </rPh>
    <rPh sb="72" eb="74">
      <t>コウシン</t>
    </rPh>
    <rPh sb="75" eb="76">
      <t>オコナ</t>
    </rPh>
    <rPh sb="83" eb="85">
      <t>コンゴ</t>
    </rPh>
    <rPh sb="85" eb="87">
      <t>コウシン</t>
    </rPh>
    <rPh sb="88" eb="89">
      <t>オコナ</t>
    </rPh>
    <rPh sb="90" eb="91">
      <t>サイ</t>
    </rPh>
    <rPh sb="93" eb="96">
      <t>タンネンド</t>
    </rPh>
    <rPh sb="97" eb="99">
      <t>ヒヨウ</t>
    </rPh>
    <rPh sb="100" eb="102">
      <t>シュウチュウ</t>
    </rPh>
    <rPh sb="108" eb="110">
      <t>ケイカク</t>
    </rPh>
    <rPh sb="110" eb="111">
      <t>テキ</t>
    </rPh>
    <rPh sb="112" eb="114">
      <t>コウシン</t>
    </rPh>
    <rPh sb="115" eb="117">
      <t>ケントウ</t>
    </rPh>
    <rPh sb="123" eb="125">
      <t>ザイゲン</t>
    </rPh>
    <rPh sb="125" eb="127">
      <t>カクホ</t>
    </rPh>
    <rPh sb="127" eb="128">
      <t>トウ</t>
    </rPh>
    <rPh sb="129" eb="131">
      <t>モンダイ</t>
    </rPh>
    <rPh sb="132" eb="134">
      <t>カイケツ</t>
    </rPh>
    <rPh sb="136" eb="138">
      <t>ヒツヨウ</t>
    </rPh>
    <phoneticPr fontId="4"/>
  </si>
  <si>
    <t>小国町において、人口減少及び高齢化は深刻な問題であり、今後人口減少等による減収の一方で、施設の経年劣化による修繕や更新等による経費・投資の増加が懸念される。現在でも、赤字経営が続いており、使用料収入以外の収入によって、事業を行っているため、今後の運営方針の検討や経営改善に向けた取組が重要である。
また、令和６年度から地方公営企業法の適用を予定しており、より詳細に経営状況の把握や分析を行い、抜本的な経営改善を行いたい。</t>
    <rPh sb="0" eb="3">
      <t>オグニマチ</t>
    </rPh>
    <rPh sb="8" eb="10">
      <t>ジンコウ</t>
    </rPh>
    <rPh sb="10" eb="12">
      <t>ゲンショウ</t>
    </rPh>
    <rPh sb="12" eb="13">
      <t>オヨ</t>
    </rPh>
    <rPh sb="14" eb="17">
      <t>コウレイカ</t>
    </rPh>
    <rPh sb="18" eb="20">
      <t>シンコク</t>
    </rPh>
    <rPh sb="21" eb="23">
      <t>モンダイ</t>
    </rPh>
    <rPh sb="33" eb="34">
      <t>トウ</t>
    </rPh>
    <rPh sb="152" eb="154">
      <t>レイワ</t>
    </rPh>
    <rPh sb="155" eb="156">
      <t>ネン</t>
    </rPh>
    <rPh sb="156" eb="157">
      <t>ド</t>
    </rPh>
    <rPh sb="159" eb="161">
      <t>チホウ</t>
    </rPh>
    <rPh sb="161" eb="163">
      <t>コウエイ</t>
    </rPh>
    <rPh sb="163" eb="165">
      <t>キギョウ</t>
    </rPh>
    <rPh sb="165" eb="166">
      <t>ホウ</t>
    </rPh>
    <rPh sb="167" eb="169">
      <t>テキヨウ</t>
    </rPh>
    <rPh sb="170" eb="172">
      <t>ヨテイ</t>
    </rPh>
    <rPh sb="182" eb="184">
      <t>ケイエイ</t>
    </rPh>
    <rPh sb="184" eb="186">
      <t>ジョウキョウ</t>
    </rPh>
    <rPh sb="187" eb="189">
      <t>ハアク</t>
    </rPh>
    <rPh sb="190" eb="192">
      <t>ブンセキ</t>
    </rPh>
    <rPh sb="193" eb="194">
      <t>オコナ</t>
    </rPh>
    <rPh sb="196" eb="199">
      <t>バッポンテキ</t>
    </rPh>
    <rPh sb="200" eb="202">
      <t>ケイエイ</t>
    </rPh>
    <rPh sb="202" eb="204">
      <t>カイゼン</t>
    </rPh>
    <rPh sb="205" eb="206">
      <t>オコナ</t>
    </rPh>
    <phoneticPr fontId="4"/>
  </si>
  <si>
    <r>
      <t>①収益的収支比率は、約68％であり、赤字であるため、今後も経営改善に向けた取組が必要である。
②累積欠損金比率は、該当数値なし。
③流動比率は、該当数値なし。
④企業債残高対事業規模比率は、令和元年度から一般会計負担見込み額を計上した結果、地方債現在高に対し、一般会計負担見込み額が同額であったため、比率0％となったものと思われる。
⑤経費回収率は、82％となり、使用料で回収すべき経費を賄うことができなかった。人口減少により、使用料の増収が厳しい状況であるため、経営改善に向けた取組が必要である。</t>
    </r>
    <r>
      <rPr>
        <sz val="11"/>
        <color rgb="FFFF0000"/>
        <rFont val="ＭＳ ゴシック"/>
        <family val="3"/>
        <charset val="128"/>
      </rPr>
      <t xml:space="preserve">
</t>
    </r>
    <r>
      <rPr>
        <sz val="11"/>
        <color theme="1"/>
        <rFont val="ＭＳ ゴシック"/>
        <family val="3"/>
        <charset val="128"/>
      </rPr>
      <t>⑥汚水処理原価は、有収水量の減により高くなったと思われる。今後も人口減少に伴い、有収水量の減が予想されるため汚水処理費の削減を目指したい。
⑦施設利用率は、近年の節水設備等の影響や高齢者世帯の増により約25％程度にとどまっていると思われる。施設規模が適切かどうか検討することも考えられるため今後も注視していきたい。
⑧水洗化率は、整備世帯数が少ないため、早急に100％を目標に加入促進を行っていく。</t>
    </r>
    <rPh sb="95" eb="97">
      <t>レイワ</t>
    </rPh>
    <rPh sb="97" eb="98">
      <t>モト</t>
    </rPh>
    <rPh sb="98" eb="100">
      <t>ネンド</t>
    </rPh>
    <rPh sb="182" eb="184">
      <t>シヨウ</t>
    </rPh>
    <rPh sb="184" eb="185">
      <t>リョウ</t>
    </rPh>
    <rPh sb="186" eb="188">
      <t>カイシュウ</t>
    </rPh>
    <rPh sb="191" eb="193">
      <t>ケイヒ</t>
    </rPh>
    <rPh sb="194" eb="195">
      <t>マカナ</t>
    </rPh>
    <rPh sb="206" eb="208">
      <t>ジンコウ</t>
    </rPh>
    <rPh sb="208" eb="210">
      <t>ゲンショウ</t>
    </rPh>
    <rPh sb="214" eb="217">
      <t>シヨウリョウ</t>
    </rPh>
    <rPh sb="218" eb="220">
      <t>ゾウシュウ</t>
    </rPh>
    <rPh sb="221" eb="222">
      <t>キビ</t>
    </rPh>
    <rPh sb="224" eb="226">
      <t>ジョウキョウ</t>
    </rPh>
    <rPh sb="232" eb="234">
      <t>ケイエイ</t>
    </rPh>
    <rPh sb="234" eb="236">
      <t>カイゼン</t>
    </rPh>
    <rPh sb="237" eb="238">
      <t>ム</t>
    </rPh>
    <rPh sb="240" eb="242">
      <t>トリクミ</t>
    </rPh>
    <rPh sb="243" eb="245">
      <t>ヒツヨウ</t>
    </rPh>
    <rPh sb="259" eb="261">
      <t>ユウシュウ</t>
    </rPh>
    <rPh sb="261" eb="263">
      <t>スイリョウ</t>
    </rPh>
    <rPh sb="264" eb="265">
      <t>ゲン</t>
    </rPh>
    <rPh sb="268" eb="269">
      <t>タカ</t>
    </rPh>
    <rPh sb="274" eb="275">
      <t>オモ</t>
    </rPh>
    <rPh sb="279" eb="281">
      <t>コンゴ</t>
    </rPh>
    <rPh sb="282" eb="284">
      <t>ジンコウ</t>
    </rPh>
    <rPh sb="284" eb="286">
      <t>ゲンショウ</t>
    </rPh>
    <rPh sb="287" eb="288">
      <t>トモナ</t>
    </rPh>
    <rPh sb="290" eb="292">
      <t>ユウシュウ</t>
    </rPh>
    <rPh sb="292" eb="294">
      <t>スイリョウ</t>
    </rPh>
    <rPh sb="295" eb="296">
      <t>ゲン</t>
    </rPh>
    <rPh sb="297" eb="299">
      <t>ヨソウ</t>
    </rPh>
    <rPh sb="304" eb="309">
      <t>オスイショリヒ</t>
    </rPh>
    <rPh sb="310" eb="312">
      <t>サクゲン</t>
    </rPh>
    <rPh sb="313" eb="315">
      <t>メザ</t>
    </rPh>
    <rPh sb="328" eb="330">
      <t>キンネン</t>
    </rPh>
    <rPh sb="331" eb="333">
      <t>セッスイ</t>
    </rPh>
    <rPh sb="333" eb="335">
      <t>セツビ</t>
    </rPh>
    <rPh sb="335" eb="336">
      <t>トウ</t>
    </rPh>
    <rPh sb="337" eb="339">
      <t>エイキョウ</t>
    </rPh>
    <rPh sb="340" eb="343">
      <t>コウレイシャ</t>
    </rPh>
    <rPh sb="343" eb="345">
      <t>セタイ</t>
    </rPh>
    <rPh sb="346" eb="347">
      <t>ゾウ</t>
    </rPh>
    <rPh sb="350" eb="351">
      <t>ヤク</t>
    </rPh>
    <rPh sb="354" eb="356">
      <t>テイド</t>
    </rPh>
    <rPh sb="365" eb="366">
      <t>オモ</t>
    </rPh>
    <rPh sb="370" eb="372">
      <t>シセツ</t>
    </rPh>
    <rPh sb="372" eb="374">
      <t>キボ</t>
    </rPh>
    <rPh sb="375" eb="377">
      <t>テキセツ</t>
    </rPh>
    <rPh sb="381" eb="383">
      <t>ケントウ</t>
    </rPh>
    <rPh sb="388" eb="389">
      <t>カンガ</t>
    </rPh>
    <rPh sb="395" eb="397">
      <t>コンゴ</t>
    </rPh>
    <rPh sb="398" eb="400">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</si>
</sst>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F5-4701-8CBB-58A19838819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F5-4701-8CBB-58A19838819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32.5</c:v>
                </c:pt>
                <c:pt idx="1">
                  <c:v>32.5</c:v>
                </c:pt>
                <c:pt idx="2">
                  <c:v>22.5</c:v>
                </c:pt>
                <c:pt idx="3">
                  <c:v>27.5</c:v>
                </c:pt>
                <c:pt idx="4">
                  <c:v>25</c:v>
                </c:pt>
              </c:numCache>
            </c:numRef>
          </c:val>
          <c:extLst>
            <c:ext xmlns:c16="http://schemas.microsoft.com/office/drawing/2014/chart" uri="{C3380CC4-5D6E-409C-BE32-E72D297353CC}">
              <c16:uniqueId val="{00000000-22B2-44EC-B070-216E0485957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39.15</c:v>
                </c:pt>
                <c:pt idx="1">
                  <c:v>39.76</c:v>
                </c:pt>
                <c:pt idx="2">
                  <c:v>46.62</c:v>
                </c:pt>
                <c:pt idx="3">
                  <c:v>34.700000000000003</c:v>
                </c:pt>
                <c:pt idx="4">
                  <c:v>46.83</c:v>
                </c:pt>
              </c:numCache>
            </c:numRef>
          </c:val>
          <c:smooth val="0"/>
          <c:extLst>
            <c:ext xmlns:c16="http://schemas.microsoft.com/office/drawing/2014/chart" uri="{C3380CC4-5D6E-409C-BE32-E72D297353CC}">
              <c16:uniqueId val="{00000001-22B2-44EC-B070-216E0485957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72.13</c:v>
                </c:pt>
                <c:pt idx="1">
                  <c:v>72.58</c:v>
                </c:pt>
                <c:pt idx="2">
                  <c:v>82.26</c:v>
                </c:pt>
                <c:pt idx="3">
                  <c:v>90.2</c:v>
                </c:pt>
                <c:pt idx="4">
                  <c:v>88.46</c:v>
                </c:pt>
              </c:numCache>
            </c:numRef>
          </c:val>
          <c:extLst>
            <c:ext xmlns:c16="http://schemas.microsoft.com/office/drawing/2014/chart" uri="{C3380CC4-5D6E-409C-BE32-E72D297353CC}">
              <c16:uniqueId val="{00000000-575B-41B4-9A0E-629D29CBBE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89.54</c:v>
                </c:pt>
                <c:pt idx="1">
                  <c:v>83.43</c:v>
                </c:pt>
                <c:pt idx="2">
                  <c:v>87.53</c:v>
                </c:pt>
                <c:pt idx="3">
                  <c:v>90.04</c:v>
                </c:pt>
                <c:pt idx="4">
                  <c:v>90.58</c:v>
                </c:pt>
              </c:numCache>
            </c:numRef>
          </c:val>
          <c:smooth val="0"/>
          <c:extLst>
            <c:ext xmlns:c16="http://schemas.microsoft.com/office/drawing/2014/chart" uri="{C3380CC4-5D6E-409C-BE32-E72D297353CC}">
              <c16:uniqueId val="{00000001-575B-41B4-9A0E-629D29CBBE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80.319999999999993</c:v>
                </c:pt>
                <c:pt idx="1">
                  <c:v>75.930000000000007</c:v>
                </c:pt>
                <c:pt idx="2">
                  <c:v>73.290000000000006</c:v>
                </c:pt>
                <c:pt idx="3">
                  <c:v>68.19</c:v>
                </c:pt>
                <c:pt idx="4">
                  <c:v>68.959999999999994</c:v>
                </c:pt>
              </c:numCache>
            </c:numRef>
          </c:val>
          <c:extLst>
            <c:ext xmlns:c16="http://schemas.microsoft.com/office/drawing/2014/chart" uri="{C3380CC4-5D6E-409C-BE32-E72D297353CC}">
              <c16:uniqueId val="{00000000-8FE3-4FAF-A556-CC702764309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E3-4FAF-A556-CC702764309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FF-45D1-9CB1-CAB7901FB3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FF-45D1-9CB1-CAB7901FB3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76-45DA-92F1-44169C2BB3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76-45DA-92F1-44169C2BB3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C3-4F2D-9477-9B61B657C19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C3-4F2D-9477-9B61B657C19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3F-458F-B5F8-15FD0E8A646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3F-458F-B5F8-15FD0E8A646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7407.77</c:v>
                </c:pt>
                <c:pt idx="1">
                  <c:v>5370.11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F67-4266-B7FC-64241FD8BB2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2559.94</c:v>
                </c:pt>
                <c:pt idx="1">
                  <c:v>2834.34</c:v>
                </c:pt>
                <c:pt idx="2">
                  <c:v>720.41</c:v>
                </c:pt>
                <c:pt idx="3">
                  <c:v>1640.16</c:v>
                </c:pt>
                <c:pt idx="4">
                  <c:v>1521.05</c:v>
                </c:pt>
              </c:numCache>
            </c:numRef>
          </c:val>
          <c:smooth val="0"/>
          <c:extLst>
            <c:ext xmlns:c16="http://schemas.microsoft.com/office/drawing/2014/chart" uri="{C3380CC4-5D6E-409C-BE32-E72D297353CC}">
              <c16:uniqueId val="{00000001-2F67-4266-B7FC-64241FD8BB2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90.34</c:v>
                </c:pt>
                <c:pt idx="3">
                  <c:v>100</c:v>
                </c:pt>
                <c:pt idx="4">
                  <c:v>82</c:v>
                </c:pt>
              </c:numCache>
            </c:numRef>
          </c:val>
          <c:extLst>
            <c:ext xmlns:c16="http://schemas.microsoft.com/office/drawing/2014/chart" uri="{C3380CC4-5D6E-409C-BE32-E72D297353CC}">
              <c16:uniqueId val="{00000000-F334-4AEA-A6D1-7E5B99E45E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37.82</c:v>
                </c:pt>
                <c:pt idx="1">
                  <c:v>37.979999999999997</c:v>
                </c:pt>
                <c:pt idx="2">
                  <c:v>71</c:v>
                </c:pt>
                <c:pt idx="3">
                  <c:v>38.270000000000003</c:v>
                </c:pt>
                <c:pt idx="4">
                  <c:v>37.520000000000003</c:v>
                </c:pt>
              </c:numCache>
            </c:numRef>
          </c:val>
          <c:smooth val="0"/>
          <c:extLst>
            <c:ext xmlns:c16="http://schemas.microsoft.com/office/drawing/2014/chart" uri="{C3380CC4-5D6E-409C-BE32-E72D297353CC}">
              <c16:uniqueId val="{00000001-F334-4AEA-A6D1-7E5B99E45E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184.57</c:v>
                </c:pt>
                <c:pt idx="1">
                  <c:v>214.57</c:v>
                </c:pt>
                <c:pt idx="2">
                  <c:v>351.73</c:v>
                </c:pt>
                <c:pt idx="3">
                  <c:v>242.85</c:v>
                </c:pt>
                <c:pt idx="4">
                  <c:v>316.02</c:v>
                </c:pt>
              </c:numCache>
            </c:numRef>
          </c:val>
          <c:extLst>
            <c:ext xmlns:c16="http://schemas.microsoft.com/office/drawing/2014/chart" uri="{C3380CC4-5D6E-409C-BE32-E72D297353CC}">
              <c16:uniqueId val="{00000000-D578-46A9-B963-52C5484DDB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482.51</c:v>
                </c:pt>
                <c:pt idx="1">
                  <c:v>484.48</c:v>
                </c:pt>
                <c:pt idx="2">
                  <c:v>317.06</c:v>
                </c:pt>
                <c:pt idx="3">
                  <c:v>486.77</c:v>
                </c:pt>
                <c:pt idx="4">
                  <c:v>502.1</c:v>
                </c:pt>
              </c:numCache>
            </c:numRef>
          </c:val>
          <c:smooth val="0"/>
          <c:extLst>
            <c:ext xmlns:c16="http://schemas.microsoft.com/office/drawing/2014/chart" uri="{C3380CC4-5D6E-409C-BE32-E72D297353CC}">
              <c16:uniqueId val="{00000001-D578-46A9-B963-52C5484DDB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7" zoomScale="90" zoomScaleNormal="90" workbookViewId="0">
      <selection activeCell="BJ30" sqref="BJ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熊本県　小国町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小規模集合排水処理</v>
      </c>
      <c r="Q8" s="66"/>
      <c r="R8" s="66"/>
      <c r="S8" s="66"/>
      <c r="T8" s="66"/>
      <c r="U8" s="66"/>
      <c r="V8" s="66"/>
      <c r="W8" s="66" t="str">
        <f>データ!L6</f>
        <v>I2</v>
      </c>
      <c r="X8" s="66"/>
      <c r="Y8" s="66"/>
      <c r="Z8" s="66"/>
      <c r="AA8" s="66"/>
      <c r="AB8" s="66"/>
      <c r="AC8" s="66"/>
      <c r="AD8" s="67" t="str">
        <f>データ!$M$6</f>
        <v>非設置</v>
      </c>
      <c r="AE8" s="67"/>
      <c r="AF8" s="67"/>
      <c r="AG8" s="67"/>
      <c r="AH8" s="67"/>
      <c r="AI8" s="67"/>
      <c r="AJ8" s="67"/>
      <c r="AK8" s="3"/>
      <c r="AL8" s="55">
        <f>データ!S6</f>
        <v>6730</v>
      </c>
      <c r="AM8" s="55"/>
      <c r="AN8" s="55"/>
      <c r="AO8" s="55"/>
      <c r="AP8" s="55"/>
      <c r="AQ8" s="55"/>
      <c r="AR8" s="55"/>
      <c r="AS8" s="55"/>
      <c r="AT8" s="54">
        <f>データ!T6</f>
        <v>136.94</v>
      </c>
      <c r="AU8" s="54"/>
      <c r="AV8" s="54"/>
      <c r="AW8" s="54"/>
      <c r="AX8" s="54"/>
      <c r="AY8" s="54"/>
      <c r="AZ8" s="54"/>
      <c r="BA8" s="54"/>
      <c r="BB8" s="54">
        <f>データ!U6</f>
        <v>49.15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0.78</v>
      </c>
      <c r="Q10" s="54"/>
      <c r="R10" s="54"/>
      <c r="S10" s="54"/>
      <c r="T10" s="54"/>
      <c r="U10" s="54"/>
      <c r="V10" s="54"/>
      <c r="W10" s="54">
        <f>データ!Q6</f>
        <v>100</v>
      </c>
      <c r="X10" s="54"/>
      <c r="Y10" s="54"/>
      <c r="Z10" s="54"/>
      <c r="AA10" s="54"/>
      <c r="AB10" s="54"/>
      <c r="AC10" s="54"/>
      <c r="AD10" s="55">
        <f>データ!R6</f>
        <v>4840</v>
      </c>
      <c r="AE10" s="55"/>
      <c r="AF10" s="55"/>
      <c r="AG10" s="55"/>
      <c r="AH10" s="55"/>
      <c r="AI10" s="55"/>
      <c r="AJ10" s="55"/>
      <c r="AK10" s="2"/>
      <c r="AL10" s="55">
        <f>データ!V6</f>
        <v>52</v>
      </c>
      <c r="AM10" s="55"/>
      <c r="AN10" s="55"/>
      <c r="AO10" s="55"/>
      <c r="AP10" s="55"/>
      <c r="AQ10" s="55"/>
      <c r="AR10" s="55"/>
      <c r="AS10" s="55"/>
      <c r="AT10" s="54">
        <f>データ!W6</f>
        <v>0.03</v>
      </c>
      <c r="AU10" s="54"/>
      <c r="AV10" s="54"/>
      <c r="AW10" s="54"/>
      <c r="AX10" s="54"/>
      <c r="AY10" s="54"/>
      <c r="AZ10" s="54"/>
      <c r="BA10" s="54"/>
      <c r="BB10" s="54">
        <f>データ!X6</f>
        <v>1733.33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【1,522.01】</v>
      </c>
      <c r="I86" s="12" t="str">
        <f>データ!CA6</f>
        <v>【37.79】</v>
      </c>
      <c r="J86" s="12" t="str">
        <f>データ!CL6</f>
        <v>【497.52】</v>
      </c>
      <c r="K86" s="12" t="str">
        <f>データ!CW6</f>
        <v>【46.97】</v>
      </c>
      <c r="L86" s="12" t="str">
        <f>データ!DH6</f>
        <v>【90.42】</v>
      </c>
      <c r="M86" s="12" t="s">
        <v>44</v>
      </c>
      <c r="N86" s="12" t="s">
        <v>44</v>
      </c>
      <c r="O86" s="12" t="str">
        <f>データ!EO6</f>
        <v>【0.00】</v>
      </c>
    </row>
  </sheetData>
  <sheetProtection algorithmName="SHA-512" hashValue="63NwY+VOIE6OhkmVqLXgE4FQgO6LUgfd8pXxK9mbASqzCsYdFNJIZHGMedKZiLx7wiwy2nFpqpKSZ/bz8f8bzw==" saltValue="MPbPTxI8cmNK7df6votd1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434248</v>
      </c>
      <c r="D6" s="19">
        <f t="shared" si="3"/>
        <v>47</v>
      </c>
      <c r="E6" s="19">
        <f t="shared" si="3"/>
        <v>17</v>
      </c>
      <c r="F6" s="19">
        <f t="shared" si="3"/>
        <v>9</v>
      </c>
      <c r="G6" s="19">
        <f t="shared" si="3"/>
        <v>0</v>
      </c>
      <c r="H6" s="19" t="str">
        <f t="shared" si="3"/>
        <v>熊本県　小国町</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0.78</v>
      </c>
      <c r="Q6" s="20">
        <f t="shared" si="3"/>
        <v>100</v>
      </c>
      <c r="R6" s="20">
        <f t="shared" si="3"/>
        <v>4840</v>
      </c>
      <c r="S6" s="20">
        <f t="shared" si="3"/>
        <v>6730</v>
      </c>
      <c r="T6" s="20">
        <f t="shared" si="3"/>
        <v>136.94</v>
      </c>
      <c r="U6" s="20">
        <f t="shared" si="3"/>
        <v>49.15</v>
      </c>
      <c r="V6" s="20">
        <f t="shared" si="3"/>
        <v>52</v>
      </c>
      <c r="W6" s="20">
        <f t="shared" si="3"/>
        <v>0.03</v>
      </c>
      <c r="X6" s="20">
        <f t="shared" si="3"/>
        <v>1733.33</v>
      </c>
      <c r="Y6" s="21">
        <f>IF(Y7="",NA(),Y7)</f>
        <v>80.319999999999993</v>
      </c>
      <c r="Z6" s="21">
        <f t="shared" ref="Z6:AH6" si="4">IF(Z7="",NA(),Z7)</f>
        <v>75.930000000000007</v>
      </c>
      <c r="AA6" s="21">
        <f t="shared" si="4"/>
        <v>73.290000000000006</v>
      </c>
      <c r="AB6" s="21">
        <f t="shared" si="4"/>
        <v>68.19</v>
      </c>
      <c r="AC6" s="21">
        <f t="shared" si="4"/>
        <v>68.959999999999994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7407.77</v>
      </c>
      <c r="BG6" s="21">
        <f t="shared" ref="BG6:BO6" si="7">IF(BG7="",NA(),BG7)</f>
        <v>5370.11</v>
      </c>
      <c r="BH6" s="20">
        <f t="shared" si="7"/>
        <v>0</v>
      </c>
      <c r="BI6" s="20">
        <f t="shared" si="7"/>
        <v>0</v>
      </c>
      <c r="BJ6" s="20">
        <f t="shared" si="7"/>
        <v>0</v>
      </c>
      <c r="BK6" s="21">
        <f t="shared" si="7"/>
        <v>2559.94</v>
      </c>
      <c r="BL6" s="21">
        <f t="shared" si="7"/>
        <v>2834.34</v>
      </c>
      <c r="BM6" s="21">
        <f t="shared" si="7"/>
        <v>720.41</v>
      </c>
      <c r="BN6" s="21">
        <f t="shared" si="7"/>
        <v>1640.16</v>
      </c>
      <c r="BO6" s="21">
        <f t="shared" si="7"/>
        <v>1521.05</v>
      </c>
      <c r="BP6" s="20" t="str">
        <f>IF(BP7="","",IF(BP7="-","【-】","【"&amp;SUBSTITUTE(TEXT(BP7,"#,##0.00"),"-","△")&amp;"】"))</f>
        <v>【1,522.01】</v>
      </c>
      <c r="BQ6" s="21">
        <f>IF(BQ7="",NA(),BQ7)</f>
        <v>100</v>
      </c>
      <c r="BR6" s="21">
        <f t="shared" ref="BR6:BZ6" si="8">IF(BR7="",NA(),BR7)</f>
        <v>100</v>
      </c>
      <c r="BS6" s="21">
        <f t="shared" si="8"/>
        <v>90.34</v>
      </c>
      <c r="BT6" s="21">
        <f t="shared" si="8"/>
        <v>100</v>
      </c>
      <c r="BU6" s="21">
        <f t="shared" si="8"/>
        <v>82</v>
      </c>
      <c r="BV6" s="21">
        <f t="shared" si="8"/>
        <v>37.82</v>
      </c>
      <c r="BW6" s="21">
        <f t="shared" si="8"/>
        <v>37.979999999999997</v>
      </c>
      <c r="BX6" s="21">
        <f t="shared" si="8"/>
        <v>71</v>
      </c>
      <c r="BY6" s="21">
        <f t="shared" si="8"/>
        <v>38.270000000000003</v>
      </c>
      <c r="BZ6" s="21">
        <f t="shared" si="8"/>
        <v>37.520000000000003</v>
      </c>
      <c r="CA6" s="20" t="str">
        <f>IF(CA7="","",IF(CA7="-","【-】","【"&amp;SUBSTITUTE(TEXT(CA7,"#,##0.00"),"-","△")&amp;"】"))</f>
        <v>【37.79】</v>
      </c>
      <c r="CB6" s="21">
        <f>IF(CB7="",NA(),CB7)</f>
        <v>184.57</v>
      </c>
      <c r="CC6" s="21">
        <f t="shared" ref="CC6:CK6" si="9">IF(CC7="",NA(),CC7)</f>
        <v>214.57</v>
      </c>
      <c r="CD6" s="21">
        <f t="shared" si="9"/>
        <v>351.73</v>
      </c>
      <c r="CE6" s="21">
        <f t="shared" si="9"/>
        <v>242.85</v>
      </c>
      <c r="CF6" s="21">
        <f t="shared" si="9"/>
        <v>316.02</v>
      </c>
      <c r="CG6" s="21">
        <f t="shared" si="9"/>
        <v>482.51</v>
      </c>
      <c r="CH6" s="21">
        <f t="shared" si="9"/>
        <v>484.48</v>
      </c>
      <c r="CI6" s="21">
        <f t="shared" si="9"/>
        <v>317.06</v>
      </c>
      <c r="CJ6" s="21">
        <f t="shared" si="9"/>
        <v>486.77</v>
      </c>
      <c r="CK6" s="21">
        <f t="shared" si="9"/>
        <v>502.1</v>
      </c>
      <c r="CL6" s="20" t="str">
        <f>IF(CL7="","",IF(CL7="-","【-】","【"&amp;SUBSTITUTE(TEXT(CL7,"#,##0.00"),"-","△")&amp;"】"))</f>
        <v>【497.52】</v>
      </c>
      <c r="CM6" s="21">
        <f>IF(CM7="",NA(),CM7)</f>
        <v>32.5</v>
      </c>
      <c r="CN6" s="21">
        <f t="shared" ref="CN6:CV6" si="10">IF(CN7="",NA(),CN7)</f>
        <v>32.5</v>
      </c>
      <c r="CO6" s="21">
        <f t="shared" si="10"/>
        <v>22.5</v>
      </c>
      <c r="CP6" s="21">
        <f t="shared" si="10"/>
        <v>27.5</v>
      </c>
      <c r="CQ6" s="21">
        <f t="shared" si="10"/>
        <v>25</v>
      </c>
      <c r="CR6" s="21">
        <f t="shared" si="10"/>
        <v>39.15</v>
      </c>
      <c r="CS6" s="21">
        <f t="shared" si="10"/>
        <v>39.76</v>
      </c>
      <c r="CT6" s="21">
        <f t="shared" si="10"/>
        <v>46.62</v>
      </c>
      <c r="CU6" s="21">
        <f t="shared" si="10"/>
        <v>34.700000000000003</v>
      </c>
      <c r="CV6" s="21">
        <f t="shared" si="10"/>
        <v>46.83</v>
      </c>
      <c r="CW6" s="20" t="str">
        <f>IF(CW7="","",IF(CW7="-","【-】","【"&amp;SUBSTITUTE(TEXT(CW7,"#,##0.00"),"-","△")&amp;"】"))</f>
        <v>【46.97】</v>
      </c>
      <c r="CX6" s="21">
        <f>IF(CX7="",NA(),CX7)</f>
        <v>72.13</v>
      </c>
      <c r="CY6" s="21">
        <f t="shared" ref="CY6:DG6" si="11">IF(CY7="",NA(),CY7)</f>
        <v>72.58</v>
      </c>
      <c r="CZ6" s="21">
        <f t="shared" si="11"/>
        <v>82.26</v>
      </c>
      <c r="DA6" s="21">
        <f t="shared" si="11"/>
        <v>90.2</v>
      </c>
      <c r="DB6" s="21">
        <f t="shared" si="11"/>
        <v>88.46</v>
      </c>
      <c r="DC6" s="21">
        <f t="shared" si="11"/>
        <v>89.54</v>
      </c>
      <c r="DD6" s="21">
        <f t="shared" si="11"/>
        <v>83.43</v>
      </c>
      <c r="DE6" s="21">
        <f t="shared" si="11"/>
        <v>87.53</v>
      </c>
      <c r="DF6" s="21">
        <f t="shared" si="11"/>
        <v>90.04</v>
      </c>
      <c r="DG6" s="21">
        <f t="shared" si="11"/>
        <v>90.58</v>
      </c>
      <c r="DH6" s="20" t="str">
        <f>IF(DH7="","",IF(DH7="-","【-】","【"&amp;SUBSTITUTE(TEXT(DH7,"#,##0.00"),"-","△")&amp;"】"))</f>
        <v>【90.42】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434248</v>
      </c>
      <c r="D7" s="23">
        <v>47</v>
      </c>
      <c r="E7" s="23">
        <v>17</v>
      </c>
      <c r="F7" s="23">
        <v>9</v>
      </c>
      <c r="G7" s="23">
        <v>0</v>
      </c>
      <c r="H7" s="23" t="s">
        <v>98</v>
      </c>
      <c r="I7" s="23" t="s">
        <v>99</v>
      </c>
      <c r="J7" s="23" t="s">
        <v>100</v>
      </c>
      <c r="K7" s="23" t="s">
        <v>101</v>
      </c>
      <c r="L7" s="23" t="s">
        <v>102</v>
      </c>
      <c r="M7" s="23" t="s">
        <v>103</v>
      </c>
      <c r="N7" s="24" t="s">
        <v>104</v>
      </c>
      <c r="O7" s="24" t="s">
        <v>105</v>
      </c>
      <c r="P7" s="24">
        <v>0.78</v>
      </c>
      <c r="Q7" s="24">
        <v>100</v>
      </c>
      <c r="R7" s="24">
        <v>4840</v>
      </c>
      <c r="S7" s="24">
        <v>6730</v>
      </c>
      <c r="T7" s="24">
        <v>136.94</v>
      </c>
      <c r="U7" s="24">
        <v>49.15</v>
      </c>
      <c r="V7" s="24">
        <v>52</v>
      </c>
      <c r="W7" s="24">
        <v>0.03</v>
      </c>
      <c r="X7" s="24">
        <v>1733.33</v>
      </c>
      <c r="Y7" s="24">
        <v>80.319999999999993</v>
      </c>
      <c r="Z7" s="24">
        <v>75.930000000000007</v>
      </c>
      <c r="AA7" s="24">
        <v>73.290000000000006</v>
      </c>
      <c r="AB7" s="24">
        <v>68.19</v>
      </c>
      <c r="AC7" s="24">
        <v>68.959999999999994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7407.77</v>
      </c>
      <c r="BG7" s="24">
        <v>5370.11</v>
      </c>
      <c r="BH7" s="24">
        <v>0</v>
      </c>
      <c r="BI7" s="24">
        <v>0</v>
      </c>
      <c r="BJ7" s="24">
        <v>0</v>
      </c>
      <c r="BK7" s="24">
        <v>2559.94</v>
      </c>
      <c r="BL7" s="24">
        <v>2834.34</v>
      </c>
      <c r="BM7" s="24">
        <v>720.41</v>
      </c>
      <c r="BN7" s="24">
        <v>1640.16</v>
      </c>
      <c r="BO7" s="24">
        <v>1521.05</v>
      </c>
      <c r="BP7" s="24">
        <v>1522.01</v>
      </c>
      <c r="BQ7" s="24">
        <v>100</v>
      </c>
      <c r="BR7" s="24">
        <v>100</v>
      </c>
      <c r="BS7" s="24">
        <v>90.34</v>
      </c>
      <c r="BT7" s="24">
        <v>100</v>
      </c>
      <c r="BU7" s="24">
        <v>82</v>
      </c>
      <c r="BV7" s="24">
        <v>37.82</v>
      </c>
      <c r="BW7" s="24">
        <v>37.979999999999997</v>
      </c>
      <c r="BX7" s="24">
        <v>71</v>
      </c>
      <c r="BY7" s="24">
        <v>38.270000000000003</v>
      </c>
      <c r="BZ7" s="24">
        <v>37.520000000000003</v>
      </c>
      <c r="CA7" s="24">
        <v>37.79</v>
      </c>
      <c r="CB7" s="24">
        <v>184.57</v>
      </c>
      <c r="CC7" s="24">
        <v>214.57</v>
      </c>
      <c r="CD7" s="24">
        <v>351.73</v>
      </c>
      <c r="CE7" s="24">
        <v>242.85</v>
      </c>
      <c r="CF7" s="24">
        <v>316.02</v>
      </c>
      <c r="CG7" s="24">
        <v>482.51</v>
      </c>
      <c r="CH7" s="24">
        <v>484.48</v>
      </c>
      <c r="CI7" s="24">
        <v>317.06</v>
      </c>
      <c r="CJ7" s="24">
        <v>486.77</v>
      </c>
      <c r="CK7" s="24">
        <v>502.1</v>
      </c>
      <c r="CL7" s="24">
        <v>497.52</v>
      </c>
      <c r="CM7" s="24">
        <v>32.5</v>
      </c>
      <c r="CN7" s="24">
        <v>32.5</v>
      </c>
      <c r="CO7" s="24">
        <v>22.5</v>
      </c>
      <c r="CP7" s="24">
        <v>27.5</v>
      </c>
      <c r="CQ7" s="24">
        <v>25</v>
      </c>
      <c r="CR7" s="24">
        <v>39.15</v>
      </c>
      <c r="CS7" s="24">
        <v>39.76</v>
      </c>
      <c r="CT7" s="24">
        <v>46.62</v>
      </c>
      <c r="CU7" s="24">
        <v>34.700000000000003</v>
      </c>
      <c r="CV7" s="24">
        <v>46.83</v>
      </c>
      <c r="CW7" s="24">
        <v>46.97</v>
      </c>
      <c r="CX7" s="24">
        <v>72.13</v>
      </c>
      <c r="CY7" s="24">
        <v>72.58</v>
      </c>
      <c r="CZ7" s="24">
        <v>82.26</v>
      </c>
      <c r="DA7" s="24">
        <v>90.2</v>
      </c>
      <c r="DB7" s="24">
        <v>88.46</v>
      </c>
      <c r="DC7" s="24">
        <v>89.54</v>
      </c>
      <c r="DD7" s="24">
        <v>83.43</v>
      </c>
      <c r="DE7" s="24">
        <v>87.53</v>
      </c>
      <c r="DF7" s="24">
        <v>90.04</v>
      </c>
      <c r="DG7" s="24">
        <v>90.58</v>
      </c>
      <c r="DH7" s="24">
        <v>90.42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2023-01-23T07:00:19Z</cp:lastPrinted>
  <dcterms:created xsi:type="dcterms:W3CDTF">2022-12-01T02:05:30Z</dcterms:created>
  <dcterms:modified xsi:type="dcterms:W3CDTF">2023-01-23T07:05:56Z</dcterms:modified>
  <cp:category/>
</cp:coreProperties>
</file>