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810113\Desktop\eml_attachments-35009-4955\"/>
    </mc:Choice>
  </mc:AlternateContent>
  <workbookProtection workbookAlgorithmName="SHA-512" workbookHashValue="etrw+pOh0H3dKryNZKv1saW4Xt+S7hO0/JbI4Q4ZERoec5eD0wMB5Vn6PurZ0R3haD1EaT4W40LZKSoC2Sx5lQ==" workbookSaltValue="SBF3TnoRerrPqTIbZhktn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<sst xmlns="http://schemas.openxmlformats.org/spreadsheetml/2006/main" count="236" uniqueCount="122">
  <si>
    <t>経営比較分析表（令和3年度決算）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</si>
  <si>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</si>
  <si>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</si>
  <si>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</si>
  <si>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</si>
  <si>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</si>
  <si>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</si>
  <si>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</si>
  <si>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</si>
  <si>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</si>
  <si>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</si>
  <si>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</si>
  <si>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</si>
  <si>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</si>
  <si>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</si>
  <si>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</si>
  <si>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</si>
  <si>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</si>
  <si>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</si>
  <si>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</si>
  <si>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</si>
  <si>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</si>
  <si>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</si>
  <si>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令和3年度全国平均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</si>
  <si>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</si>
  <si>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</si>
  <si>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</si>
  <si>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</si>
  <si>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</si>
  <si>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</si>
  <si>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</si>
  <si>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</si>
  <si>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</si>
  <si>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</si>
  <si>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</si>
  <si>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</si>
  <si>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</si>
  <si>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</si>
  <si>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</si>
  <si>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</si>
  <si>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</si>
  <si>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</si>
  <si>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</si>
  <si>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</si>
  <si>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</si>
  <si>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</si>
  <si>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</si>
  <si>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</si>
  <si>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</si>
  <si>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</si>
  <si>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</si>
  <si>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</si>
  <si>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</si>
  <si>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</si>
  <si>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</si>
  <si>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</si>
  <si>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</si>
  <si>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</si>
  <si>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</si>
  <si>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</si>
  <si>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</si>
  <si>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</si>
  <si>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</si>
  <si>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</si>
  <si>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</si>
  <si>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</si>
  <si>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</si>
  <si>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</si>
  <si>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</si>
  <si>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</si>
  <si>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</si>
  <si>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</si>
  <si>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</si>
  <si>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</si>
  <si>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</si>
  <si>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</si>
  <si>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</si>
  <si>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</si>
  <si>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</si>
  <si>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</si>
  <si>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</si>
  <si>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</si>
  <si>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</si>
  <si>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</si>
  <si>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</si>
  <si>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</si>
  <si>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</si>
  <si>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</si>
  <si>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</si>
  <si>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</si>
  <si>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</si>
  <si>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</si>
  <si>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</si>
  <si>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</si>
  <si>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</si>
  <si>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</si>
  <si>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</si>
  <si>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</si>
  <si>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水上村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</si>
  <si>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</si>
  <si>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</si>
  <si>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</si>
  <si>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</si>
  <si>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</si>
  <si>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</si>
  <si>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</si>
  <si>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</si>
  <si>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</si>
  <si>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</si>
  <si>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</si>
  <si>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</si>
  <si>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</si>
  <si>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</si>
  <si>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</si>
  <si>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</si>
  <si>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</si>
  <si>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</si>
  <si>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</si>
  <si>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</si>
  <si>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Ｒ1に策定した事業計画に伴い、適正な老朽化対策及び機能強化を実施していく。
現在、公営企業会計移行に向けＲ３年度から事業を開始しており、Ｒ６年度からの法適用化を目指している。</t>
    <phoneticPr fontId="4"/>
  </si>
  <si>
    <t>機械設備の更新時期が来ており、Ｒ1年に事業計画を策定した。
今後は、同計画に基づき処理場の機器更新等を実施していくため、多大な経費が掛かることが予想されるため、適正な運営管理を行っていく上で、接続率の向上及び不必要な経費の削減に努めていきたい。
【経営戦略】
H29.3月　策定済み
※法適用化に伴い見直していく必要あり。</t>
    <phoneticPr fontId="4"/>
  </si>
  <si>
    <r>
      <t xml:space="preserve">①収益的収支比率
施設の機械設備改修の実施に伴い、収支比率は100％未満となっている。使用料収入だけでは賄えず、現状としては、一般会計からの繰入により維持管理を行っている。
今後公営企業会計へと移行するにあたり、基準外繰入を抑えるような検討を行っていく必要がある。
⑤経費回収率
前年度より若干の改善は見られたが、類似団体と比較しても平均を下回っている。人口減少に伴う使用料収入が減少する中、施設の更新等も控えており財源の確保が課題である。
⑥汚水処理原価
類似団体と比較すると処理原価は低く抑えられているが、今後施設の改築更新を実施していく上で、処理費の増加が見込まれる。
⑦施設利用率
表中にはデータが記載されていないが、R1及びR2もH29と同程度の数値を保っており、十分な利用率を確保している。
⑧水洗化率
</t>
    </r>
    <r>
      <rPr>
        <sz val="11"/>
        <color rgb="FFFF0000"/>
        <rFont val="ＭＳ ゴシック"/>
        <family val="3"/>
        <charset val="128"/>
      </rPr>
      <t>昨年度より上昇しており、類似団体平均値を上回っている。</t>
    </r>
    <r>
      <rPr>
        <sz val="11"/>
        <color theme="1"/>
        <rFont val="ＭＳ ゴシック"/>
        <family val="3"/>
        <charset val="128"/>
      </rPr>
      <t>今後とも普及啓発を行い接続率の向上に努めていきたい。</t>
    </r>
    <rPh sb="9" eb="11">
      <t>シセツ</t>
    </rPh>
    <rPh sb="12" eb="14">
      <t>キカイ</t>
    </rPh>
    <rPh sb="14" eb="16">
      <t>セツビ</t>
    </rPh>
    <rPh sb="16" eb="18">
      <t>カイシュウ</t>
    </rPh>
    <rPh sb="19" eb="21">
      <t>ジッシ</t>
    </rPh>
    <rPh sb="22" eb="23">
      <t>トモナ</t>
    </rPh>
    <rPh sb="34" eb="36">
      <t>ミマン</t>
    </rPh>
    <rPh sb="358" eb="361">
      <t>サクネンド</t>
    </rPh>
    <rPh sb="363" eb="365">
      <t>ジョウショウ</t>
    </rPh>
    <rPh sb="370" eb="374">
      <t>ルイジダンタイ</t>
    </rPh>
    <rPh sb="378" eb="380">
      <t>ウワマワ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</si>
</sst>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24-4FE3-A30C-32BCED8BF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  <c:pt idx="3">
                  <c:v>0.25</c:v>
                </c:pt>
                <c:pt idx="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24-4FE3-A30C-32BCED8BF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98.57</c:v>
                </c:pt>
                <c:pt idx="1">
                  <c:v>100.52</c:v>
                </c:pt>
                <c:pt idx="2">
                  <c:v>100.4</c:v>
                </c:pt>
                <c:pt idx="3">
                  <c:v>102.14</c:v>
                </c:pt>
                <c:pt idx="4">
                  <c:v>95.25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CA-42C3-AAB6-64A523D1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0CA-42C3-AAB6-64A523D1A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32-4D6D-9AE1-4A733CEA1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32-4D6D-9AE1-4A733CEA1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2-41AC-A57C-B849163B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2-41AC-A57C-B849163B10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EF-40AD-9179-6DFE1B72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EF-40AD-9179-6DFE1B7299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3F-4615-82CD-37E632D5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3F-4615-82CD-37E632D5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42-44F0-8831-97849C5FD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855.8</c:v>
                </c:pt>
                <c:pt idx="1">
                  <c:v>789.46</c:v>
                </c:pt>
                <c:pt idx="2">
                  <c:v>826.83</c:v>
                </c:pt>
                <c:pt idx="3">
                  <c:v>867.83</c:v>
                </c:pt>
                <c:pt idx="4">
                  <c:v>791.76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442-44F0-8831-97849C5FDD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50</c:v>
                </c:pt>
                <c:pt idx="1">
                  <c:v>48.07</c:v>
                </c:pt>
                <c:pt idx="2">
                  <c:v>38.700000000000003</c:v>
                </c:pt>
                <c:pt idx="3">
                  <c:v>39.880000000000003</c:v>
                </c:pt>
                <c:pt idx="4">
                  <c:v>45.76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A4-470C-ABDA-995968D6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59.8</c:v>
                </c:pt>
                <c:pt idx="1">
                  <c:v>57.77</c:v>
                </c:pt>
                <c:pt idx="2">
                  <c:v>57.31</c:v>
                </c:pt>
                <c:pt idx="3">
                  <c:v>57.08</c:v>
                </c:pt>
                <c:pt idx="4">
                  <c:v>56.26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A4-470C-ABDA-995968D67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199.08</c:v>
                </c:pt>
                <c:pt idx="1">
                  <c:v>206.46</c:v>
                </c:pt>
                <c:pt idx="2">
                  <c:v>252.47</c:v>
                </c:pt>
                <c:pt idx="3">
                  <c:v>239.69</c:v>
                </c:pt>
                <c:pt idx="4">
                  <c:v>205.3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FD-4FAF-9B17-941390399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263.76</c:v>
                </c:pt>
                <c:pt idx="1">
                  <c:v>274.35000000000002</c:v>
                </c:pt>
                <c:pt idx="2">
                  <c:v>273.52</c:v>
                </c:pt>
                <c:pt idx="3">
                  <c:v>274.99</c:v>
                </c:pt>
                <c:pt idx="4">
                  <c:v>282.08999999999997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FD-4FAF-9B17-9413903990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データ!$CM$6:$CQ$6</c:f>
              <c:numCache>
                <c:formatCode>#,##0.00;"△"#,##0.00</c:formatCode>
                <c:ptCount val="5"/>
                <c:pt idx="0" formatCode="#,##0.00;&quot;△&quot;#,##0.00;&quot;-&quot;">
                  <c:v>61.42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60.19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B0-41AE-9822-D7EE1AF0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51.75</c:v>
                </c:pt>
                <c:pt idx="1">
                  <c:v>50.68</c:v>
                </c:pt>
                <c:pt idx="2">
                  <c:v>50.14</c:v>
                </c:pt>
                <c:pt idx="3">
                  <c:v>54.83</c:v>
                </c:pt>
                <c:pt idx="4">
                  <c:v>66.53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0-41AE-9822-D7EE1AF0A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47119</c:v>
                </c:pt>
                <c:pt idx="1">
                  <c:v>47484</c:v>
                </c:pt>
                <c:pt idx="2" formatCode="&quot;R&quot;dd">
                  <c:v>47849</c:v>
                </c:pt>
                <c:pt idx="3" formatCode="&quot;R&quot;dd">
                  <c:v>48215</c:v>
                </c:pt>
                <c:pt idx="4" formatCode="&quot;R&quot;dd">
                  <c:v>48582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85.11</c:v>
                </c:pt>
                <c:pt idx="1">
                  <c:v>86.42</c:v>
                </c:pt>
                <c:pt idx="2">
                  <c:v>86.03</c:v>
                </c:pt>
                <c:pt idx="3">
                  <c:v>85.8</c:v>
                </c:pt>
                <c:pt idx="4">
                  <c:v>86.71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6-492E-A3C1-B750D431B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84.84</c:v>
                </c:pt>
                <c:pt idx="1">
                  <c:v>84.86</c:v>
                </c:pt>
                <c:pt idx="2">
                  <c:v>84.98</c:v>
                </c:pt>
                <c:pt idx="3">
                  <c:v>84.7</c:v>
                </c:pt>
                <c:pt idx="4">
                  <c:v>84.67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E6-492E-A3C1-B750D431B7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【786.37】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【61.14】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【256.97】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【60.65】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N16" zoomScaleNormal="100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0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68" t="str">
        <f>データ!H6</f>
        <v>熊本県　水上村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7" t="s">
        <v>1</v>
      </c>
      <c r="C7" s="47"/>
      <c r="D7" s="47"/>
      <c r="E7" s="47"/>
      <c r="F7" s="47"/>
      <c r="G7" s="47"/>
      <c r="H7" s="47"/>
      <c r="I7" s="47" t="s">
        <v>2</v>
      </c>
      <c r="J7" s="47"/>
      <c r="K7" s="47"/>
      <c r="L7" s="47"/>
      <c r="M7" s="47"/>
      <c r="N7" s="47"/>
      <c r="O7" s="47"/>
      <c r="P7" s="47" t="s">
        <v>3</v>
      </c>
      <c r="Q7" s="47"/>
      <c r="R7" s="47"/>
      <c r="S7" s="47"/>
      <c r="T7" s="47"/>
      <c r="U7" s="47"/>
      <c r="V7" s="47"/>
      <c r="W7" s="47" t="s">
        <v>4</v>
      </c>
      <c r="X7" s="47"/>
      <c r="Y7" s="47"/>
      <c r="Z7" s="47"/>
      <c r="AA7" s="47"/>
      <c r="AB7" s="47"/>
      <c r="AC7" s="47"/>
      <c r="AD7" s="47" t="s">
        <v>5</v>
      </c>
      <c r="AE7" s="47"/>
      <c r="AF7" s="47"/>
      <c r="AG7" s="47"/>
      <c r="AH7" s="47"/>
      <c r="AI7" s="47"/>
      <c r="AJ7" s="47"/>
      <c r="AK7" s="3"/>
      <c r="AL7" s="47" t="s">
        <v>6</v>
      </c>
      <c r="AM7" s="47"/>
      <c r="AN7" s="47"/>
      <c r="AO7" s="47"/>
      <c r="AP7" s="47"/>
      <c r="AQ7" s="47"/>
      <c r="AR7" s="47"/>
      <c r="AS7" s="47"/>
      <c r="AT7" s="47" t="s">
        <v>7</v>
      </c>
      <c r="AU7" s="47"/>
      <c r="AV7" s="47"/>
      <c r="AW7" s="47"/>
      <c r="AX7" s="47"/>
      <c r="AY7" s="47"/>
      <c r="AZ7" s="47"/>
      <c r="BA7" s="47"/>
      <c r="BB7" s="47" t="s">
        <v>8</v>
      </c>
      <c r="BC7" s="47"/>
      <c r="BD7" s="47"/>
      <c r="BE7" s="47"/>
      <c r="BF7" s="47"/>
      <c r="BG7" s="47"/>
      <c r="BH7" s="47"/>
      <c r="BI7" s="47"/>
      <c r="BJ7" s="3"/>
      <c r="BK7" s="3"/>
      <c r="BL7" s="69" t="s">
        <v>9</v>
      </c>
      <c r="BM7" s="70"/>
      <c r="BN7" s="70"/>
      <c r="BO7" s="70"/>
      <c r="BP7" s="70"/>
      <c r="BQ7" s="70"/>
      <c r="BR7" s="70"/>
      <c r="BS7" s="70"/>
      <c r="BT7" s="70"/>
      <c r="BU7" s="70"/>
      <c r="BV7" s="70"/>
      <c r="BW7" s="70"/>
      <c r="BX7" s="70"/>
      <c r="BY7" s="71"/>
    </row>
    <row r="8" spans="1:78" ht="18.75" customHeight="1" x14ac:dyDescent="0.15">
      <c r="A8" s="2"/>
      <c r="B8" s="65" t="str">
        <f>データ!I6</f>
        <v>法非適用</v>
      </c>
      <c r="C8" s="65"/>
      <c r="D8" s="65"/>
      <c r="E8" s="65"/>
      <c r="F8" s="65"/>
      <c r="G8" s="65"/>
      <c r="H8" s="65"/>
      <c r="I8" s="65" t="str">
        <f>データ!J6</f>
        <v>下水道事業</v>
      </c>
      <c r="J8" s="65"/>
      <c r="K8" s="65"/>
      <c r="L8" s="65"/>
      <c r="M8" s="65"/>
      <c r="N8" s="65"/>
      <c r="O8" s="65"/>
      <c r="P8" s="65" t="str">
        <f>データ!K6</f>
        <v>農業集落排水</v>
      </c>
      <c r="Q8" s="65"/>
      <c r="R8" s="65"/>
      <c r="S8" s="65"/>
      <c r="T8" s="65"/>
      <c r="U8" s="65"/>
      <c r="V8" s="65"/>
      <c r="W8" s="65" t="str">
        <f>データ!L6</f>
        <v>F2</v>
      </c>
      <c r="X8" s="65"/>
      <c r="Y8" s="65"/>
      <c r="Z8" s="65"/>
      <c r="AA8" s="65"/>
      <c r="AB8" s="65"/>
      <c r="AC8" s="65"/>
      <c r="AD8" s="66" t="str">
        <f>データ!$M$6</f>
        <v>非設置</v>
      </c>
      <c r="AE8" s="66"/>
      <c r="AF8" s="66"/>
      <c r="AG8" s="66"/>
      <c r="AH8" s="66"/>
      <c r="AI8" s="66"/>
      <c r="AJ8" s="66"/>
      <c r="AK8" s="3"/>
      <c r="AL8" s="46">
        <f>データ!S6</f>
        <v>2088</v>
      </c>
      <c r="AM8" s="46"/>
      <c r="AN8" s="46"/>
      <c r="AO8" s="46"/>
      <c r="AP8" s="46"/>
      <c r="AQ8" s="46"/>
      <c r="AR8" s="46"/>
      <c r="AS8" s="46"/>
      <c r="AT8" s="45">
        <f>データ!T6</f>
        <v>190.96</v>
      </c>
      <c r="AU8" s="45"/>
      <c r="AV8" s="45"/>
      <c r="AW8" s="45"/>
      <c r="AX8" s="45"/>
      <c r="AY8" s="45"/>
      <c r="AZ8" s="45"/>
      <c r="BA8" s="45"/>
      <c r="BB8" s="45">
        <f>データ!U6</f>
        <v>10.93</v>
      </c>
      <c r="BC8" s="45"/>
      <c r="BD8" s="45"/>
      <c r="BE8" s="45"/>
      <c r="BF8" s="45"/>
      <c r="BG8" s="45"/>
      <c r="BH8" s="45"/>
      <c r="BI8" s="45"/>
      <c r="BJ8" s="3"/>
      <c r="BK8" s="3"/>
      <c r="BL8" s="61" t="s">
        <v>10</v>
      </c>
      <c r="BM8" s="62"/>
      <c r="BN8" s="63" t="s">
        <v>11</v>
      </c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4"/>
    </row>
    <row r="9" spans="1:78" ht="18.75" customHeight="1" x14ac:dyDescent="0.15">
      <c r="A9" s="2"/>
      <c r="B9" s="47" t="s">
        <v>12</v>
      </c>
      <c r="C9" s="47"/>
      <c r="D9" s="47"/>
      <c r="E9" s="47"/>
      <c r="F9" s="47"/>
      <c r="G9" s="47"/>
      <c r="H9" s="47"/>
      <c r="I9" s="47" t="s">
        <v>13</v>
      </c>
      <c r="J9" s="47"/>
      <c r="K9" s="47"/>
      <c r="L9" s="47"/>
      <c r="M9" s="47"/>
      <c r="N9" s="47"/>
      <c r="O9" s="47"/>
      <c r="P9" s="47" t="s">
        <v>14</v>
      </c>
      <c r="Q9" s="47"/>
      <c r="R9" s="47"/>
      <c r="S9" s="47"/>
      <c r="T9" s="47"/>
      <c r="U9" s="47"/>
      <c r="V9" s="47"/>
      <c r="W9" s="47" t="s">
        <v>15</v>
      </c>
      <c r="X9" s="47"/>
      <c r="Y9" s="47"/>
      <c r="Z9" s="47"/>
      <c r="AA9" s="47"/>
      <c r="AB9" s="47"/>
      <c r="AC9" s="47"/>
      <c r="AD9" s="47" t="s">
        <v>16</v>
      </c>
      <c r="AE9" s="47"/>
      <c r="AF9" s="47"/>
      <c r="AG9" s="47"/>
      <c r="AH9" s="47"/>
      <c r="AI9" s="47"/>
      <c r="AJ9" s="47"/>
      <c r="AK9" s="3"/>
      <c r="AL9" s="47" t="s">
        <v>17</v>
      </c>
      <c r="AM9" s="47"/>
      <c r="AN9" s="47"/>
      <c r="AO9" s="47"/>
      <c r="AP9" s="47"/>
      <c r="AQ9" s="47"/>
      <c r="AR9" s="47"/>
      <c r="AS9" s="47"/>
      <c r="AT9" s="47" t="s">
        <v>18</v>
      </c>
      <c r="AU9" s="47"/>
      <c r="AV9" s="47"/>
      <c r="AW9" s="47"/>
      <c r="AX9" s="47"/>
      <c r="AY9" s="47"/>
      <c r="AZ9" s="47"/>
      <c r="BA9" s="47"/>
      <c r="BB9" s="47" t="s">
        <v>19</v>
      </c>
      <c r="BC9" s="47"/>
      <c r="BD9" s="47"/>
      <c r="BE9" s="47"/>
      <c r="BF9" s="47"/>
      <c r="BG9" s="47"/>
      <c r="BH9" s="47"/>
      <c r="BI9" s="47"/>
      <c r="BJ9" s="3"/>
      <c r="BK9" s="3"/>
      <c r="BL9" s="48" t="s">
        <v>20</v>
      </c>
      <c r="BM9" s="49"/>
      <c r="BN9" s="50" t="s">
        <v>21</v>
      </c>
      <c r="BO9" s="50"/>
      <c r="BP9" s="50"/>
      <c r="BQ9" s="50"/>
      <c r="BR9" s="50"/>
      <c r="BS9" s="50"/>
      <c r="BT9" s="50"/>
      <c r="BU9" s="50"/>
      <c r="BV9" s="50"/>
      <c r="BW9" s="50"/>
      <c r="BX9" s="50"/>
      <c r="BY9" s="51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29.92</v>
      </c>
      <c r="Q10" s="45"/>
      <c r="R10" s="45"/>
      <c r="S10" s="45"/>
      <c r="T10" s="45"/>
      <c r="U10" s="45"/>
      <c r="V10" s="45"/>
      <c r="W10" s="45">
        <f>データ!Q6</f>
        <v>100</v>
      </c>
      <c r="X10" s="45"/>
      <c r="Y10" s="45"/>
      <c r="Z10" s="45"/>
      <c r="AA10" s="45"/>
      <c r="AB10" s="45"/>
      <c r="AC10" s="45"/>
      <c r="AD10" s="46">
        <f>データ!R6</f>
        <v>3160</v>
      </c>
      <c r="AE10" s="46"/>
      <c r="AF10" s="46"/>
      <c r="AG10" s="46"/>
      <c r="AH10" s="46"/>
      <c r="AI10" s="46"/>
      <c r="AJ10" s="46"/>
      <c r="AK10" s="2"/>
      <c r="AL10" s="46">
        <f>データ!V6</f>
        <v>617</v>
      </c>
      <c r="AM10" s="46"/>
      <c r="AN10" s="46"/>
      <c r="AO10" s="46"/>
      <c r="AP10" s="46"/>
      <c r="AQ10" s="46"/>
      <c r="AR10" s="46"/>
      <c r="AS10" s="46"/>
      <c r="AT10" s="45">
        <f>データ!W6</f>
        <v>0.59</v>
      </c>
      <c r="AU10" s="45"/>
      <c r="AV10" s="45"/>
      <c r="AW10" s="45"/>
      <c r="AX10" s="45"/>
      <c r="AY10" s="45"/>
      <c r="AZ10" s="45"/>
      <c r="BA10" s="45"/>
      <c r="BB10" s="45">
        <f>データ!X6</f>
        <v>1045.76</v>
      </c>
      <c r="BC10" s="45"/>
      <c r="BD10" s="45"/>
      <c r="BE10" s="45"/>
      <c r="BF10" s="45"/>
      <c r="BG10" s="45"/>
      <c r="BH10" s="45"/>
      <c r="BI10" s="45"/>
      <c r="BJ10" s="2"/>
      <c r="BK10" s="2"/>
      <c r="BL10" s="52" t="s">
        <v>22</v>
      </c>
      <c r="BM10" s="53"/>
      <c r="BN10" s="54" t="s">
        <v>23</v>
      </c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24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 x14ac:dyDescent="0.15">
      <c r="A14" s="2"/>
      <c r="B14" s="58" t="s">
        <v>25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15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29" t="s">
        <v>121</v>
      </c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1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29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1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29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1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29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1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29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1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29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1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29"/>
      <c r="BM22" s="30"/>
      <c r="BN22" s="30"/>
      <c r="BO22" s="30"/>
      <c r="BP22" s="30"/>
      <c r="BQ22" s="30"/>
      <c r="BR22" s="30"/>
      <c r="BS22" s="30"/>
      <c r="BT22" s="30"/>
      <c r="BU22" s="30"/>
      <c r="BV22" s="30"/>
      <c r="BW22" s="30"/>
      <c r="BX22" s="30"/>
      <c r="BY22" s="30"/>
      <c r="BZ22" s="31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29"/>
      <c r="BM23" s="30"/>
      <c r="BN23" s="30"/>
      <c r="BO23" s="30"/>
      <c r="BP23" s="30"/>
      <c r="BQ23" s="30"/>
      <c r="BR23" s="30"/>
      <c r="BS23" s="30"/>
      <c r="BT23" s="30"/>
      <c r="BU23" s="30"/>
      <c r="BV23" s="30"/>
      <c r="BW23" s="30"/>
      <c r="BX23" s="30"/>
      <c r="BY23" s="30"/>
      <c r="BZ23" s="31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29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1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29"/>
      <c r="BM25" s="30"/>
      <c r="BN25" s="30"/>
      <c r="BO25" s="30"/>
      <c r="BP25" s="30"/>
      <c r="BQ25" s="30"/>
      <c r="BR25" s="30"/>
      <c r="BS25" s="30"/>
      <c r="BT25" s="30"/>
      <c r="BU25" s="30"/>
      <c r="BV25" s="30"/>
      <c r="BW25" s="30"/>
      <c r="BX25" s="30"/>
      <c r="BY25" s="30"/>
      <c r="BZ25" s="31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29"/>
      <c r="BM26" s="30"/>
      <c r="BN26" s="30"/>
      <c r="BO26" s="30"/>
      <c r="BP26" s="30"/>
      <c r="BQ26" s="30"/>
      <c r="BR26" s="30"/>
      <c r="BS26" s="30"/>
      <c r="BT26" s="30"/>
      <c r="BU26" s="30"/>
      <c r="BV26" s="30"/>
      <c r="BW26" s="30"/>
      <c r="BX26" s="30"/>
      <c r="BY26" s="30"/>
      <c r="BZ26" s="31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29"/>
      <c r="BM27" s="30"/>
      <c r="BN27" s="30"/>
      <c r="BO27" s="30"/>
      <c r="BP27" s="30"/>
      <c r="BQ27" s="30"/>
      <c r="BR27" s="30"/>
      <c r="BS27" s="30"/>
      <c r="BT27" s="30"/>
      <c r="BU27" s="30"/>
      <c r="BV27" s="30"/>
      <c r="BW27" s="30"/>
      <c r="BX27" s="30"/>
      <c r="BY27" s="30"/>
      <c r="BZ27" s="31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29"/>
      <c r="BM28" s="30"/>
      <c r="BN28" s="30"/>
      <c r="BO28" s="30"/>
      <c r="BP28" s="30"/>
      <c r="BQ28" s="30"/>
      <c r="BR28" s="30"/>
      <c r="BS28" s="30"/>
      <c r="BT28" s="30"/>
      <c r="BU28" s="30"/>
      <c r="BV28" s="30"/>
      <c r="BW28" s="30"/>
      <c r="BX28" s="30"/>
      <c r="BY28" s="30"/>
      <c r="BZ28" s="31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29"/>
      <c r="BM29" s="30"/>
      <c r="BN29" s="30"/>
      <c r="BO29" s="30"/>
      <c r="BP29" s="30"/>
      <c r="BQ29" s="30"/>
      <c r="BR29" s="30"/>
      <c r="BS29" s="30"/>
      <c r="BT29" s="30"/>
      <c r="BU29" s="30"/>
      <c r="BV29" s="30"/>
      <c r="BW29" s="30"/>
      <c r="BX29" s="30"/>
      <c r="BY29" s="30"/>
      <c r="BZ29" s="31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29"/>
      <c r="BM30" s="30"/>
      <c r="BN30" s="30"/>
      <c r="BO30" s="30"/>
      <c r="BP30" s="30"/>
      <c r="BQ30" s="30"/>
      <c r="BR30" s="30"/>
      <c r="BS30" s="30"/>
      <c r="BT30" s="30"/>
      <c r="BU30" s="30"/>
      <c r="BV30" s="30"/>
      <c r="BW30" s="30"/>
      <c r="BX30" s="30"/>
      <c r="BY30" s="30"/>
      <c r="BZ30" s="31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29"/>
      <c r="BM31" s="30"/>
      <c r="BN31" s="30"/>
      <c r="BO31" s="30"/>
      <c r="BP31" s="30"/>
      <c r="BQ31" s="30"/>
      <c r="BR31" s="30"/>
      <c r="BS31" s="30"/>
      <c r="BT31" s="30"/>
      <c r="BU31" s="30"/>
      <c r="BV31" s="30"/>
      <c r="BW31" s="30"/>
      <c r="BX31" s="30"/>
      <c r="BY31" s="30"/>
      <c r="BZ31" s="31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29"/>
      <c r="BM32" s="30"/>
      <c r="BN32" s="30"/>
      <c r="BO32" s="30"/>
      <c r="BP32" s="30"/>
      <c r="BQ32" s="30"/>
      <c r="BR32" s="30"/>
      <c r="BS32" s="30"/>
      <c r="BT32" s="30"/>
      <c r="BU32" s="30"/>
      <c r="BV32" s="30"/>
      <c r="BW32" s="30"/>
      <c r="BX32" s="30"/>
      <c r="BY32" s="30"/>
      <c r="BZ32" s="31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29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1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29"/>
      <c r="BM34" s="30"/>
      <c r="BN34" s="30"/>
      <c r="BO34" s="30"/>
      <c r="BP34" s="30"/>
      <c r="BQ34" s="30"/>
      <c r="BR34" s="30"/>
      <c r="BS34" s="30"/>
      <c r="BT34" s="30"/>
      <c r="BU34" s="30"/>
      <c r="BV34" s="30"/>
      <c r="BW34" s="30"/>
      <c r="BX34" s="30"/>
      <c r="BY34" s="30"/>
      <c r="BZ34" s="31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29"/>
      <c r="BM35" s="30"/>
      <c r="BN35" s="30"/>
      <c r="BO35" s="30"/>
      <c r="BP35" s="30"/>
      <c r="BQ35" s="30"/>
      <c r="BR35" s="30"/>
      <c r="BS35" s="30"/>
      <c r="BT35" s="30"/>
      <c r="BU35" s="30"/>
      <c r="BV35" s="30"/>
      <c r="BW35" s="30"/>
      <c r="BX35" s="30"/>
      <c r="BY35" s="30"/>
      <c r="BZ35" s="31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29"/>
      <c r="BM36" s="30"/>
      <c r="BN36" s="30"/>
      <c r="BO36" s="30"/>
      <c r="BP36" s="30"/>
      <c r="BQ36" s="30"/>
      <c r="BR36" s="30"/>
      <c r="BS36" s="30"/>
      <c r="BT36" s="30"/>
      <c r="BU36" s="30"/>
      <c r="BV36" s="30"/>
      <c r="BW36" s="30"/>
      <c r="BX36" s="30"/>
      <c r="BY36" s="30"/>
      <c r="BZ36" s="31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29"/>
      <c r="BM37" s="30"/>
      <c r="BN37" s="30"/>
      <c r="BO37" s="30"/>
      <c r="BP37" s="30"/>
      <c r="BQ37" s="30"/>
      <c r="BR37" s="30"/>
      <c r="BS37" s="30"/>
      <c r="BT37" s="30"/>
      <c r="BU37" s="30"/>
      <c r="BV37" s="30"/>
      <c r="BW37" s="30"/>
      <c r="BX37" s="30"/>
      <c r="BY37" s="30"/>
      <c r="BZ37" s="31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29"/>
      <c r="BM38" s="30"/>
      <c r="BN38" s="30"/>
      <c r="BO38" s="30"/>
      <c r="BP38" s="30"/>
      <c r="BQ38" s="30"/>
      <c r="BR38" s="30"/>
      <c r="BS38" s="30"/>
      <c r="BT38" s="30"/>
      <c r="BU38" s="30"/>
      <c r="BV38" s="30"/>
      <c r="BW38" s="30"/>
      <c r="BX38" s="30"/>
      <c r="BY38" s="30"/>
      <c r="BZ38" s="31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29"/>
      <c r="BM39" s="30"/>
      <c r="BN39" s="30"/>
      <c r="BO39" s="30"/>
      <c r="BP39" s="30"/>
      <c r="BQ39" s="30"/>
      <c r="BR39" s="30"/>
      <c r="BS39" s="30"/>
      <c r="BT39" s="30"/>
      <c r="BU39" s="30"/>
      <c r="BV39" s="30"/>
      <c r="BW39" s="30"/>
      <c r="BX39" s="30"/>
      <c r="BY39" s="30"/>
      <c r="BZ39" s="31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29"/>
      <c r="BM40" s="30"/>
      <c r="BN40" s="30"/>
      <c r="BO40" s="30"/>
      <c r="BP40" s="30"/>
      <c r="BQ40" s="30"/>
      <c r="BR40" s="30"/>
      <c r="BS40" s="30"/>
      <c r="BT40" s="30"/>
      <c r="BU40" s="30"/>
      <c r="BV40" s="30"/>
      <c r="BW40" s="30"/>
      <c r="BX40" s="30"/>
      <c r="BY40" s="30"/>
      <c r="BZ40" s="31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29"/>
      <c r="BM41" s="30"/>
      <c r="BN41" s="30"/>
      <c r="BO41" s="30"/>
      <c r="BP41" s="30"/>
      <c r="BQ41" s="30"/>
      <c r="BR41" s="30"/>
      <c r="BS41" s="30"/>
      <c r="BT41" s="30"/>
      <c r="BU41" s="30"/>
      <c r="BV41" s="30"/>
      <c r="BW41" s="30"/>
      <c r="BX41" s="30"/>
      <c r="BY41" s="30"/>
      <c r="BZ41" s="31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29"/>
      <c r="BM42" s="30"/>
      <c r="BN42" s="30"/>
      <c r="BO42" s="30"/>
      <c r="BP42" s="30"/>
      <c r="BQ42" s="30"/>
      <c r="BR42" s="30"/>
      <c r="BS42" s="30"/>
      <c r="BT42" s="30"/>
      <c r="BU42" s="30"/>
      <c r="BV42" s="30"/>
      <c r="BW42" s="30"/>
      <c r="BX42" s="30"/>
      <c r="BY42" s="30"/>
      <c r="BZ42" s="31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29"/>
      <c r="BM43" s="30"/>
      <c r="BN43" s="30"/>
      <c r="BO43" s="30"/>
      <c r="BP43" s="30"/>
      <c r="BQ43" s="30"/>
      <c r="BR43" s="30"/>
      <c r="BS43" s="30"/>
      <c r="BT43" s="30"/>
      <c r="BU43" s="30"/>
      <c r="BV43" s="30"/>
      <c r="BW43" s="30"/>
      <c r="BX43" s="30"/>
      <c r="BY43" s="30"/>
      <c r="BZ43" s="31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32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4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119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15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15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29" t="s">
        <v>120</v>
      </c>
      <c r="BM66" s="30"/>
      <c r="BN66" s="30"/>
      <c r="BO66" s="30"/>
      <c r="BP66" s="30"/>
      <c r="BQ66" s="30"/>
      <c r="BR66" s="30"/>
      <c r="BS66" s="30"/>
      <c r="BT66" s="30"/>
      <c r="BU66" s="30"/>
      <c r="BV66" s="30"/>
      <c r="BW66" s="30"/>
      <c r="BX66" s="30"/>
      <c r="BY66" s="30"/>
      <c r="BZ66" s="31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29"/>
      <c r="BM67" s="30"/>
      <c r="BN67" s="30"/>
      <c r="BO67" s="30"/>
      <c r="BP67" s="30"/>
      <c r="BQ67" s="30"/>
      <c r="BR67" s="30"/>
      <c r="BS67" s="30"/>
      <c r="BT67" s="30"/>
      <c r="BU67" s="30"/>
      <c r="BV67" s="30"/>
      <c r="BW67" s="30"/>
      <c r="BX67" s="30"/>
      <c r="BY67" s="30"/>
      <c r="BZ67" s="31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29"/>
      <c r="BM68" s="30"/>
      <c r="BN68" s="30"/>
      <c r="BO68" s="30"/>
      <c r="BP68" s="30"/>
      <c r="BQ68" s="30"/>
      <c r="BR68" s="30"/>
      <c r="BS68" s="30"/>
      <c r="BT68" s="30"/>
      <c r="BU68" s="30"/>
      <c r="BV68" s="30"/>
      <c r="BW68" s="30"/>
      <c r="BX68" s="30"/>
      <c r="BY68" s="30"/>
      <c r="BZ68" s="31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29"/>
      <c r="BM69" s="30"/>
      <c r="BN69" s="30"/>
      <c r="BO69" s="30"/>
      <c r="BP69" s="30"/>
      <c r="BQ69" s="30"/>
      <c r="BR69" s="30"/>
      <c r="BS69" s="30"/>
      <c r="BT69" s="30"/>
      <c r="BU69" s="30"/>
      <c r="BV69" s="30"/>
      <c r="BW69" s="30"/>
      <c r="BX69" s="30"/>
      <c r="BY69" s="30"/>
      <c r="BZ69" s="31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29"/>
      <c r="BM70" s="30"/>
      <c r="BN70" s="30"/>
      <c r="BO70" s="30"/>
      <c r="BP70" s="30"/>
      <c r="BQ70" s="30"/>
      <c r="BR70" s="30"/>
      <c r="BS70" s="30"/>
      <c r="BT70" s="30"/>
      <c r="BU70" s="30"/>
      <c r="BV70" s="30"/>
      <c r="BW70" s="30"/>
      <c r="BX70" s="30"/>
      <c r="BY70" s="30"/>
      <c r="BZ70" s="31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29"/>
      <c r="BM71" s="30"/>
      <c r="BN71" s="30"/>
      <c r="BO71" s="30"/>
      <c r="BP71" s="30"/>
      <c r="BQ71" s="30"/>
      <c r="BR71" s="30"/>
      <c r="BS71" s="30"/>
      <c r="BT71" s="30"/>
      <c r="BU71" s="30"/>
      <c r="BV71" s="30"/>
      <c r="BW71" s="30"/>
      <c r="BX71" s="30"/>
      <c r="BY71" s="30"/>
      <c r="BZ71" s="31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29"/>
      <c r="BM72" s="30"/>
      <c r="BN72" s="30"/>
      <c r="BO72" s="30"/>
      <c r="BP72" s="30"/>
      <c r="BQ72" s="30"/>
      <c r="BR72" s="30"/>
      <c r="BS72" s="30"/>
      <c r="BT72" s="30"/>
      <c r="BU72" s="30"/>
      <c r="BV72" s="30"/>
      <c r="BW72" s="30"/>
      <c r="BX72" s="30"/>
      <c r="BY72" s="30"/>
      <c r="BZ72" s="31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29"/>
      <c r="BM73" s="30"/>
      <c r="BN73" s="30"/>
      <c r="BO73" s="30"/>
      <c r="BP73" s="30"/>
      <c r="BQ73" s="30"/>
      <c r="BR73" s="30"/>
      <c r="BS73" s="30"/>
      <c r="BT73" s="30"/>
      <c r="BU73" s="30"/>
      <c r="BV73" s="30"/>
      <c r="BW73" s="30"/>
      <c r="BX73" s="30"/>
      <c r="BY73" s="30"/>
      <c r="BZ73" s="31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29"/>
      <c r="BM74" s="30"/>
      <c r="BN74" s="30"/>
      <c r="BO74" s="30"/>
      <c r="BP74" s="30"/>
      <c r="BQ74" s="30"/>
      <c r="BR74" s="30"/>
      <c r="BS74" s="30"/>
      <c r="BT74" s="30"/>
      <c r="BU74" s="30"/>
      <c r="BV74" s="30"/>
      <c r="BW74" s="30"/>
      <c r="BX74" s="30"/>
      <c r="BY74" s="30"/>
      <c r="BZ74" s="31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29"/>
      <c r="BM75" s="30"/>
      <c r="BN75" s="30"/>
      <c r="BO75" s="30"/>
      <c r="BP75" s="30"/>
      <c r="BQ75" s="30"/>
      <c r="BR75" s="30"/>
      <c r="BS75" s="30"/>
      <c r="BT75" s="30"/>
      <c r="BU75" s="30"/>
      <c r="BV75" s="30"/>
      <c r="BW75" s="30"/>
      <c r="BX75" s="30"/>
      <c r="BY75" s="30"/>
      <c r="BZ75" s="31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29"/>
      <c r="BM76" s="30"/>
      <c r="BN76" s="30"/>
      <c r="BO76" s="30"/>
      <c r="BP76" s="30"/>
      <c r="BQ76" s="30"/>
      <c r="BR76" s="30"/>
      <c r="BS76" s="30"/>
      <c r="BT76" s="30"/>
      <c r="BU76" s="30"/>
      <c r="BV76" s="30"/>
      <c r="BW76" s="30"/>
      <c r="BX76" s="30"/>
      <c r="BY76" s="30"/>
      <c r="BZ76" s="31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29"/>
      <c r="BM77" s="30"/>
      <c r="BN77" s="30"/>
      <c r="BO77" s="30"/>
      <c r="BP77" s="30"/>
      <c r="BQ77" s="30"/>
      <c r="BR77" s="30"/>
      <c r="BS77" s="30"/>
      <c r="BT77" s="30"/>
      <c r="BU77" s="30"/>
      <c r="BV77" s="30"/>
      <c r="BW77" s="30"/>
      <c r="BX77" s="30"/>
      <c r="BY77" s="30"/>
      <c r="BZ77" s="31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29"/>
      <c r="BM78" s="30"/>
      <c r="BN78" s="30"/>
      <c r="BO78" s="30"/>
      <c r="BP78" s="30"/>
      <c r="BQ78" s="30"/>
      <c r="BR78" s="30"/>
      <c r="BS78" s="30"/>
      <c r="BT78" s="30"/>
      <c r="BU78" s="30"/>
      <c r="BV78" s="30"/>
      <c r="BW78" s="30"/>
      <c r="BX78" s="30"/>
      <c r="BY78" s="30"/>
      <c r="BZ78" s="31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29"/>
      <c r="BM79" s="30"/>
      <c r="BN79" s="30"/>
      <c r="BO79" s="30"/>
      <c r="BP79" s="30"/>
      <c r="BQ79" s="30"/>
      <c r="BR79" s="30"/>
      <c r="BS79" s="30"/>
      <c r="BT79" s="30"/>
      <c r="BU79" s="30"/>
      <c r="BV79" s="30"/>
      <c r="BW79" s="30"/>
      <c r="BX79" s="30"/>
      <c r="BY79" s="30"/>
      <c r="BZ79" s="31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29"/>
      <c r="BM80" s="30"/>
      <c r="BN80" s="30"/>
      <c r="BO80" s="30"/>
      <c r="BP80" s="30"/>
      <c r="BQ80" s="30"/>
      <c r="BR80" s="30"/>
      <c r="BS80" s="30"/>
      <c r="BT80" s="30"/>
      <c r="BU80" s="30"/>
      <c r="BV80" s="30"/>
      <c r="BW80" s="30"/>
      <c r="BX80" s="30"/>
      <c r="BY80" s="30"/>
      <c r="BZ80" s="3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29"/>
      <c r="BM81" s="30"/>
      <c r="BN81" s="30"/>
      <c r="BO81" s="30"/>
      <c r="BP81" s="30"/>
      <c r="BQ81" s="30"/>
      <c r="BR81" s="30"/>
      <c r="BS81" s="30"/>
      <c r="BT81" s="30"/>
      <c r="BU81" s="30"/>
      <c r="BV81" s="30"/>
      <c r="BW81" s="30"/>
      <c r="BX81" s="30"/>
      <c r="BY81" s="30"/>
      <c r="BZ81" s="31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32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4"/>
    </row>
    <row r="83" spans="1:78" x14ac:dyDescent="0.15">
      <c r="C83" s="44" t="s">
        <v>30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44"/>
      <c r="T83" s="44"/>
      <c r="U83" s="44"/>
      <c r="V83" s="44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  <c r="BA83" s="44"/>
      <c r="BB83" s="44"/>
      <c r="BC83" s="44"/>
      <c r="BD83" s="44"/>
      <c r="BE83" s="44"/>
      <c r="BF83" s="44"/>
      <c r="BG83" s="44"/>
      <c r="BH83" s="44"/>
      <c r="BI83" s="44"/>
      <c r="BJ83" s="44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【786.37】</v>
      </c>
      <c r="I86" s="12" t="str">
        <f>データ!CA6</f>
        <v>【60.65】</v>
      </c>
      <c r="J86" s="12" t="str">
        <f>データ!CL6</f>
        <v>【256.97】</v>
      </c>
      <c r="K86" s="12" t="str">
        <f>データ!CW6</f>
        <v>【61.14】</v>
      </c>
      <c r="L86" s="12" t="str">
        <f>データ!DH6</f>
        <v>【86.91】</v>
      </c>
      <c r="M86" s="12" t="s">
        <v>43</v>
      </c>
      <c r="N86" s="12" t="s">
        <v>44</v>
      </c>
      <c r="O86" s="12" t="str">
        <f>データ!EO6</f>
        <v>【0.03】</v>
      </c>
    </row>
  </sheetData>
  <sheetProtection algorithmName="SHA-512" hashValue="l2F6V7IcT/k1CmWpVHQwnJbBO0eEBbBnhlxxBMb556IzJxRHX/c8mEhjodalftIbRcbui/L872n4ihCMGx86qg==" saltValue="Wdql/iwPcvN2eCc9TRdtz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I9:O9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AL10:AS10"/>
    <mergeCell ref="AT10:BA10"/>
    <mergeCell ref="BB10:BI10"/>
    <mergeCell ref="BL10:BM10"/>
    <mergeCell ref="BN10:BY10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46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47</v>
      </c>
      <c r="B3" s="15" t="s">
        <v>48</v>
      </c>
      <c r="C3" s="15" t="s">
        <v>49</v>
      </c>
      <c r="D3" s="15" t="s">
        <v>50</v>
      </c>
      <c r="E3" s="15" t="s">
        <v>51</v>
      </c>
      <c r="F3" s="15" t="s">
        <v>52</v>
      </c>
      <c r="G3" s="15" t="s">
        <v>53</v>
      </c>
      <c r="H3" s="73" t="s">
        <v>54</v>
      </c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5"/>
      <c r="Y3" s="79" t="s">
        <v>55</v>
      </c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 t="s">
        <v>56</v>
      </c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</row>
    <row r="4" spans="1:145" x14ac:dyDescent="0.15">
      <c r="A4" s="14" t="s">
        <v>57</v>
      </c>
      <c r="B4" s="16"/>
      <c r="C4" s="16"/>
      <c r="D4" s="16"/>
      <c r="E4" s="16"/>
      <c r="F4" s="16"/>
      <c r="G4" s="16"/>
      <c r="H4" s="76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8"/>
      <c r="Y4" s="72" t="s">
        <v>58</v>
      </c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 t="s">
        <v>59</v>
      </c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 t="s">
        <v>60</v>
      </c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 t="s">
        <v>61</v>
      </c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 t="s">
        <v>62</v>
      </c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 t="s">
        <v>63</v>
      </c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 t="s">
        <v>64</v>
      </c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 t="s">
        <v>65</v>
      </c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 t="s">
        <v>66</v>
      </c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 t="s">
        <v>67</v>
      </c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 t="s">
        <v>68</v>
      </c>
      <c r="EF4" s="72"/>
      <c r="EG4" s="72"/>
      <c r="EH4" s="72"/>
      <c r="EI4" s="72"/>
      <c r="EJ4" s="72"/>
      <c r="EK4" s="72"/>
      <c r="EL4" s="72"/>
      <c r="EM4" s="72"/>
      <c r="EN4" s="72"/>
      <c r="EO4" s="72"/>
    </row>
    <row r="5" spans="1:145" x14ac:dyDescent="0.15">
      <c r="A5" s="14" t="s">
        <v>69</v>
      </c>
      <c r="B5" s="17"/>
      <c r="C5" s="17"/>
      <c r="D5" s="17"/>
      <c r="E5" s="17"/>
      <c r="F5" s="17"/>
      <c r="G5" s="17"/>
      <c r="H5" s="18" t="s">
        <v>70</v>
      </c>
      <c r="I5" s="18" t="s">
        <v>71</v>
      </c>
      <c r="J5" s="18" t="s">
        <v>72</v>
      </c>
      <c r="K5" s="18" t="s">
        <v>73</v>
      </c>
      <c r="L5" s="18" t="s">
        <v>74</v>
      </c>
      <c r="M5" s="18" t="s">
        <v>5</v>
      </c>
      <c r="N5" s="18" t="s">
        <v>75</v>
      </c>
      <c r="O5" s="18" t="s">
        <v>76</v>
      </c>
      <c r="P5" s="18" t="s">
        <v>77</v>
      </c>
      <c r="Q5" s="18" t="s">
        <v>78</v>
      </c>
      <c r="R5" s="18" t="s">
        <v>79</v>
      </c>
      <c r="S5" s="18" t="s">
        <v>80</v>
      </c>
      <c r="T5" s="18" t="s">
        <v>81</v>
      </c>
      <c r="U5" s="18" t="s">
        <v>82</v>
      </c>
      <c r="V5" s="18" t="s">
        <v>83</v>
      </c>
      <c r="W5" s="18" t="s">
        <v>84</v>
      </c>
      <c r="X5" s="18" t="s">
        <v>85</v>
      </c>
      <c r="Y5" s="18" t="s">
        <v>86</v>
      </c>
      <c r="Z5" s="18" t="s">
        <v>87</v>
      </c>
      <c r="AA5" s="18" t="s">
        <v>88</v>
      </c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31</v>
      </c>
      <c r="AJ5" s="18" t="s">
        <v>86</v>
      </c>
      <c r="AK5" s="18" t="s">
        <v>87</v>
      </c>
      <c r="AL5" s="18" t="s">
        <v>88</v>
      </c>
      <c r="AM5" s="18" t="s">
        <v>89</v>
      </c>
      <c r="AN5" s="18" t="s">
        <v>90</v>
      </c>
      <c r="AO5" s="18" t="s">
        <v>91</v>
      </c>
      <c r="AP5" s="18" t="s">
        <v>92</v>
      </c>
      <c r="AQ5" s="18" t="s">
        <v>93</v>
      </c>
      <c r="AR5" s="18" t="s">
        <v>94</v>
      </c>
      <c r="AS5" s="18" t="s">
        <v>95</v>
      </c>
      <c r="AT5" s="18" t="s">
        <v>96</v>
      </c>
      <c r="AU5" s="18" t="s">
        <v>86</v>
      </c>
      <c r="AV5" s="18" t="s">
        <v>87</v>
      </c>
      <c r="AW5" s="18" t="s">
        <v>88</v>
      </c>
      <c r="AX5" s="18" t="s">
        <v>89</v>
      </c>
      <c r="AY5" s="18" t="s">
        <v>90</v>
      </c>
      <c r="AZ5" s="18" t="s">
        <v>91</v>
      </c>
      <c r="BA5" s="18" t="s">
        <v>92</v>
      </c>
      <c r="BB5" s="18" t="s">
        <v>93</v>
      </c>
      <c r="BC5" s="18" t="s">
        <v>94</v>
      </c>
      <c r="BD5" s="18" t="s">
        <v>95</v>
      </c>
      <c r="BE5" s="18" t="s">
        <v>96</v>
      </c>
      <c r="BF5" s="18" t="s">
        <v>86</v>
      </c>
      <c r="BG5" s="18" t="s">
        <v>87</v>
      </c>
      <c r="BH5" s="18" t="s">
        <v>88</v>
      </c>
      <c r="BI5" s="18" t="s">
        <v>89</v>
      </c>
      <c r="BJ5" s="18" t="s">
        <v>90</v>
      </c>
      <c r="BK5" s="18" t="s">
        <v>91</v>
      </c>
      <c r="BL5" s="18" t="s">
        <v>92</v>
      </c>
      <c r="BM5" s="18" t="s">
        <v>93</v>
      </c>
      <c r="BN5" s="18" t="s">
        <v>94</v>
      </c>
      <c r="BO5" s="18" t="s">
        <v>95</v>
      </c>
      <c r="BP5" s="18" t="s">
        <v>96</v>
      </c>
      <c r="BQ5" s="18" t="s">
        <v>86</v>
      </c>
      <c r="BR5" s="18" t="s">
        <v>87</v>
      </c>
      <c r="BS5" s="18" t="s">
        <v>88</v>
      </c>
      <c r="BT5" s="18" t="s">
        <v>89</v>
      </c>
      <c r="BU5" s="18" t="s">
        <v>90</v>
      </c>
      <c r="BV5" s="18" t="s">
        <v>91</v>
      </c>
      <c r="BW5" s="18" t="s">
        <v>92</v>
      </c>
      <c r="BX5" s="18" t="s">
        <v>93</v>
      </c>
      <c r="BY5" s="18" t="s">
        <v>94</v>
      </c>
      <c r="BZ5" s="18" t="s">
        <v>95</v>
      </c>
      <c r="CA5" s="18" t="s">
        <v>96</v>
      </c>
      <c r="CB5" s="18" t="s">
        <v>86</v>
      </c>
      <c r="CC5" s="18" t="s">
        <v>87</v>
      </c>
      <c r="CD5" s="18" t="s">
        <v>88</v>
      </c>
      <c r="CE5" s="18" t="s">
        <v>89</v>
      </c>
      <c r="CF5" s="18" t="s">
        <v>90</v>
      </c>
      <c r="CG5" s="18" t="s">
        <v>91</v>
      </c>
      <c r="CH5" s="18" t="s">
        <v>92</v>
      </c>
      <c r="CI5" s="18" t="s">
        <v>93</v>
      </c>
      <c r="CJ5" s="18" t="s">
        <v>94</v>
      </c>
      <c r="CK5" s="18" t="s">
        <v>95</v>
      </c>
      <c r="CL5" s="18" t="s">
        <v>96</v>
      </c>
      <c r="CM5" s="18" t="s">
        <v>86</v>
      </c>
      <c r="CN5" s="18" t="s">
        <v>87</v>
      </c>
      <c r="CO5" s="18" t="s">
        <v>88</v>
      </c>
      <c r="CP5" s="18" t="s">
        <v>89</v>
      </c>
      <c r="CQ5" s="18" t="s">
        <v>90</v>
      </c>
      <c r="CR5" s="18" t="s">
        <v>91</v>
      </c>
      <c r="CS5" s="18" t="s">
        <v>92</v>
      </c>
      <c r="CT5" s="18" t="s">
        <v>93</v>
      </c>
      <c r="CU5" s="18" t="s">
        <v>94</v>
      </c>
      <c r="CV5" s="18" t="s">
        <v>95</v>
      </c>
      <c r="CW5" s="18" t="s">
        <v>96</v>
      </c>
      <c r="CX5" s="18" t="s">
        <v>86</v>
      </c>
      <c r="CY5" s="18" t="s">
        <v>87</v>
      </c>
      <c r="CZ5" s="18" t="s">
        <v>88</v>
      </c>
      <c r="DA5" s="18" t="s">
        <v>89</v>
      </c>
      <c r="DB5" s="18" t="s">
        <v>90</v>
      </c>
      <c r="DC5" s="18" t="s">
        <v>91</v>
      </c>
      <c r="DD5" s="18" t="s">
        <v>92</v>
      </c>
      <c r="DE5" s="18" t="s">
        <v>93</v>
      </c>
      <c r="DF5" s="18" t="s">
        <v>94</v>
      </c>
      <c r="DG5" s="18" t="s">
        <v>95</v>
      </c>
      <c r="DH5" s="18" t="s">
        <v>96</v>
      </c>
      <c r="DI5" s="18" t="s">
        <v>86</v>
      </c>
      <c r="DJ5" s="18" t="s">
        <v>87</v>
      </c>
      <c r="DK5" s="18" t="s">
        <v>88</v>
      </c>
      <c r="DL5" s="18" t="s">
        <v>89</v>
      </c>
      <c r="DM5" s="18" t="s">
        <v>90</v>
      </c>
      <c r="DN5" s="18" t="s">
        <v>91</v>
      </c>
      <c r="DO5" s="18" t="s">
        <v>92</v>
      </c>
      <c r="DP5" s="18" t="s">
        <v>93</v>
      </c>
      <c r="DQ5" s="18" t="s">
        <v>94</v>
      </c>
      <c r="DR5" s="18" t="s">
        <v>95</v>
      </c>
      <c r="DS5" s="18" t="s">
        <v>96</v>
      </c>
      <c r="DT5" s="18" t="s">
        <v>86</v>
      </c>
      <c r="DU5" s="18" t="s">
        <v>87</v>
      </c>
      <c r="DV5" s="18" t="s">
        <v>88</v>
      </c>
      <c r="DW5" s="18" t="s">
        <v>89</v>
      </c>
      <c r="DX5" s="18" t="s">
        <v>90</v>
      </c>
      <c r="DY5" s="18" t="s">
        <v>91</v>
      </c>
      <c r="DZ5" s="18" t="s">
        <v>92</v>
      </c>
      <c r="EA5" s="18" t="s">
        <v>93</v>
      </c>
      <c r="EB5" s="18" t="s">
        <v>94</v>
      </c>
      <c r="EC5" s="18" t="s">
        <v>95</v>
      </c>
      <c r="ED5" s="18" t="s">
        <v>96</v>
      </c>
      <c r="EE5" s="18" t="s">
        <v>86</v>
      </c>
      <c r="EF5" s="18" t="s">
        <v>87</v>
      </c>
      <c r="EG5" s="18" t="s">
        <v>88</v>
      </c>
      <c r="EH5" s="18" t="s">
        <v>89</v>
      </c>
      <c r="EI5" s="18" t="s">
        <v>90</v>
      </c>
      <c r="EJ5" s="18" t="s">
        <v>91</v>
      </c>
      <c r="EK5" s="18" t="s">
        <v>92</v>
      </c>
      <c r="EL5" s="18" t="s">
        <v>93</v>
      </c>
      <c r="EM5" s="18" t="s">
        <v>94</v>
      </c>
      <c r="EN5" s="18" t="s">
        <v>95</v>
      </c>
      <c r="EO5" s="18" t="s">
        <v>96</v>
      </c>
    </row>
    <row r="6" spans="1:145" s="22" customFormat="1" x14ac:dyDescent="0.15">
      <c r="A6" s="14" t="s">
        <v>97</v>
      </c>
      <c r="B6" s="19">
        <f>B7</f>
        <v>2021</v>
      </c>
      <c r="C6" s="19">
        <f t="shared" ref="C6:X6" si="3">C7</f>
        <v>435074</v>
      </c>
      <c r="D6" s="19">
        <f t="shared" si="3"/>
        <v>47</v>
      </c>
      <c r="E6" s="19">
        <f t="shared" si="3"/>
        <v>17</v>
      </c>
      <c r="F6" s="19">
        <f t="shared" si="3"/>
        <v>5</v>
      </c>
      <c r="G6" s="19">
        <f t="shared" si="3"/>
        <v>0</v>
      </c>
      <c r="H6" s="19" t="str">
        <f t="shared" si="3"/>
        <v>熊本県　水上村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農業集落排水</v>
      </c>
      <c r="L6" s="19" t="str">
        <f t="shared" si="3"/>
        <v>F2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29.92</v>
      </c>
      <c r="Q6" s="20">
        <f t="shared" si="3"/>
        <v>100</v>
      </c>
      <c r="R6" s="20">
        <f t="shared" si="3"/>
        <v>3160</v>
      </c>
      <c r="S6" s="20">
        <f t="shared" si="3"/>
        <v>2088</v>
      </c>
      <c r="T6" s="20">
        <f t="shared" si="3"/>
        <v>190.96</v>
      </c>
      <c r="U6" s="20">
        <f t="shared" si="3"/>
        <v>10.93</v>
      </c>
      <c r="V6" s="20">
        <f t="shared" si="3"/>
        <v>617</v>
      </c>
      <c r="W6" s="20">
        <f t="shared" si="3"/>
        <v>0.59</v>
      </c>
      <c r="X6" s="20">
        <f t="shared" si="3"/>
        <v>1045.76</v>
      </c>
      <c r="Y6" s="21">
        <f>IF(Y7="",NA(),Y7)</f>
        <v>98.57</v>
      </c>
      <c r="Z6" s="21">
        <f t="shared" ref="Z6:AH6" si="4">IF(Z7="",NA(),Z7)</f>
        <v>100.52</v>
      </c>
      <c r="AA6" s="21">
        <f t="shared" si="4"/>
        <v>100.4</v>
      </c>
      <c r="AB6" s="21">
        <f t="shared" si="4"/>
        <v>102.14</v>
      </c>
      <c r="AC6" s="21">
        <f t="shared" si="4"/>
        <v>95.25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855.8</v>
      </c>
      <c r="BL6" s="21">
        <f t="shared" si="7"/>
        <v>789.46</v>
      </c>
      <c r="BM6" s="21">
        <f t="shared" si="7"/>
        <v>826.83</v>
      </c>
      <c r="BN6" s="21">
        <f t="shared" si="7"/>
        <v>867.83</v>
      </c>
      <c r="BO6" s="21">
        <f t="shared" si="7"/>
        <v>791.76</v>
      </c>
      <c r="BP6" s="20" t="str">
        <f>IF(BP7="","",IF(BP7="-","【-】","【"&amp;SUBSTITUTE(TEXT(BP7,"#,##0.00"),"-","△")&amp;"】"))</f>
        <v>【786.37】</v>
      </c>
      <c r="BQ6" s="21">
        <f>IF(BQ7="",NA(),BQ7)</f>
        <v>50</v>
      </c>
      <c r="BR6" s="21">
        <f t="shared" ref="BR6:BZ6" si="8">IF(BR7="",NA(),BR7)</f>
        <v>48.07</v>
      </c>
      <c r="BS6" s="21">
        <f t="shared" si="8"/>
        <v>38.700000000000003</v>
      </c>
      <c r="BT6" s="21">
        <f t="shared" si="8"/>
        <v>39.880000000000003</v>
      </c>
      <c r="BU6" s="21">
        <f t="shared" si="8"/>
        <v>45.76</v>
      </c>
      <c r="BV6" s="21">
        <f t="shared" si="8"/>
        <v>59.8</v>
      </c>
      <c r="BW6" s="21">
        <f t="shared" si="8"/>
        <v>57.77</v>
      </c>
      <c r="BX6" s="21">
        <f t="shared" si="8"/>
        <v>57.31</v>
      </c>
      <c r="BY6" s="21">
        <f t="shared" si="8"/>
        <v>57.08</v>
      </c>
      <c r="BZ6" s="21">
        <f t="shared" si="8"/>
        <v>56.26</v>
      </c>
      <c r="CA6" s="20" t="str">
        <f>IF(CA7="","",IF(CA7="-","【-】","【"&amp;SUBSTITUTE(TEXT(CA7,"#,##0.00"),"-","△")&amp;"】"))</f>
        <v>【60.65】</v>
      </c>
      <c r="CB6" s="21">
        <f>IF(CB7="",NA(),CB7)</f>
        <v>199.08</v>
      </c>
      <c r="CC6" s="21">
        <f t="shared" ref="CC6:CK6" si="9">IF(CC7="",NA(),CC7)</f>
        <v>206.46</v>
      </c>
      <c r="CD6" s="21">
        <f t="shared" si="9"/>
        <v>252.47</v>
      </c>
      <c r="CE6" s="21">
        <f t="shared" si="9"/>
        <v>239.69</v>
      </c>
      <c r="CF6" s="21">
        <f t="shared" si="9"/>
        <v>205.3</v>
      </c>
      <c r="CG6" s="21">
        <f t="shared" si="9"/>
        <v>263.76</v>
      </c>
      <c r="CH6" s="21">
        <f t="shared" si="9"/>
        <v>274.35000000000002</v>
      </c>
      <c r="CI6" s="21">
        <f t="shared" si="9"/>
        <v>273.52</v>
      </c>
      <c r="CJ6" s="21">
        <f t="shared" si="9"/>
        <v>274.99</v>
      </c>
      <c r="CK6" s="21">
        <f t="shared" si="9"/>
        <v>282.08999999999997</v>
      </c>
      <c r="CL6" s="20" t="str">
        <f>IF(CL7="","",IF(CL7="-","【-】","【"&amp;SUBSTITUTE(TEXT(CL7,"#,##0.00"),"-","△")&amp;"】"))</f>
        <v>【256.97】</v>
      </c>
      <c r="CM6" s="21">
        <f>IF(CM7="",NA(),CM7)</f>
        <v>61.42</v>
      </c>
      <c r="CN6" s="20">
        <f t="shared" ref="CN6:CV6" si="10">IF(CN7="",NA(),CN7)</f>
        <v>0</v>
      </c>
      <c r="CO6" s="20">
        <f t="shared" si="10"/>
        <v>0</v>
      </c>
      <c r="CP6" s="20">
        <f t="shared" si="10"/>
        <v>0</v>
      </c>
      <c r="CQ6" s="21">
        <f t="shared" si="10"/>
        <v>60.19</v>
      </c>
      <c r="CR6" s="21">
        <f t="shared" si="10"/>
        <v>51.75</v>
      </c>
      <c r="CS6" s="21">
        <f t="shared" si="10"/>
        <v>50.68</v>
      </c>
      <c r="CT6" s="21">
        <f t="shared" si="10"/>
        <v>50.14</v>
      </c>
      <c r="CU6" s="21">
        <f t="shared" si="10"/>
        <v>54.83</v>
      </c>
      <c r="CV6" s="21">
        <f t="shared" si="10"/>
        <v>66.53</v>
      </c>
      <c r="CW6" s="20" t="str">
        <f>IF(CW7="","",IF(CW7="-","【-】","【"&amp;SUBSTITUTE(TEXT(CW7,"#,##0.00"),"-","△")&amp;"】"))</f>
        <v>【61.14】</v>
      </c>
      <c r="CX6" s="21">
        <f>IF(CX7="",NA(),CX7)</f>
        <v>85.11</v>
      </c>
      <c r="CY6" s="21">
        <f t="shared" ref="CY6:DG6" si="11">IF(CY7="",NA(),CY7)</f>
        <v>86.42</v>
      </c>
      <c r="CZ6" s="21">
        <f t="shared" si="11"/>
        <v>86.03</v>
      </c>
      <c r="DA6" s="21">
        <f t="shared" si="11"/>
        <v>85.8</v>
      </c>
      <c r="DB6" s="21">
        <f t="shared" si="11"/>
        <v>86.71</v>
      </c>
      <c r="DC6" s="21">
        <f t="shared" si="11"/>
        <v>84.84</v>
      </c>
      <c r="DD6" s="21">
        <f t="shared" si="11"/>
        <v>84.86</v>
      </c>
      <c r="DE6" s="21">
        <f t="shared" si="11"/>
        <v>84.98</v>
      </c>
      <c r="DF6" s="21">
        <f t="shared" si="11"/>
        <v>84.7</v>
      </c>
      <c r="DG6" s="21">
        <f t="shared" si="11"/>
        <v>84.67</v>
      </c>
      <c r="DH6" s="20" t="str">
        <f>IF(DH7="","",IF(DH7="-","【-】","【"&amp;SUBSTITUTE(TEXT(DH7,"#,##0.00"),"-","△")&amp;"】"))</f>
        <v>【86.91】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0">
        <f>IF(EE7="",NA(),EE7)</f>
        <v>0</v>
      </c>
      <c r="EF6" s="20">
        <f t="shared" ref="EF6:EN6" si="14">IF(EF7="",NA(),EF7)</f>
        <v>0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>
        <f t="shared" si="14"/>
        <v>0.01</v>
      </c>
      <c r="EK6" s="21">
        <f t="shared" si="14"/>
        <v>0.01</v>
      </c>
      <c r="EL6" s="21">
        <f t="shared" si="14"/>
        <v>0.02</v>
      </c>
      <c r="EM6" s="21">
        <f t="shared" si="14"/>
        <v>0.25</v>
      </c>
      <c r="EN6" s="21">
        <f t="shared" si="14"/>
        <v>0.05</v>
      </c>
      <c r="EO6" s="20" t="str">
        <f>IF(EO7="","",IF(EO7="-","【-】","【"&amp;SUBSTITUTE(TEXT(EO7,"#,##0.00"),"-","△")&amp;"】"))</f>
        <v>【0.03】</v>
      </c>
    </row>
    <row r="7" spans="1:145" s="22" customFormat="1" x14ac:dyDescent="0.15">
      <c r="A7" s="14"/>
      <c r="B7" s="23">
        <v>2021</v>
      </c>
      <c r="C7" s="23">
        <v>435074</v>
      </c>
      <c r="D7" s="23">
        <v>47</v>
      </c>
      <c r="E7" s="23">
        <v>17</v>
      </c>
      <c r="F7" s="23">
        <v>5</v>
      </c>
      <c r="G7" s="23">
        <v>0</v>
      </c>
      <c r="H7" s="23" t="s">
        <v>98</v>
      </c>
      <c r="I7" s="23" t="s">
        <v>99</v>
      </c>
      <c r="J7" s="23" t="s">
        <v>100</v>
      </c>
      <c r="K7" s="23" t="s">
        <v>101</v>
      </c>
      <c r="L7" s="23" t="s">
        <v>102</v>
      </c>
      <c r="M7" s="23" t="s">
        <v>103</v>
      </c>
      <c r="N7" s="24" t="s">
        <v>104</v>
      </c>
      <c r="O7" s="24" t="s">
        <v>105</v>
      </c>
      <c r="P7" s="24">
        <v>29.92</v>
      </c>
      <c r="Q7" s="24">
        <v>100</v>
      </c>
      <c r="R7" s="24">
        <v>3160</v>
      </c>
      <c r="S7" s="24">
        <v>2088</v>
      </c>
      <c r="T7" s="24">
        <v>190.96</v>
      </c>
      <c r="U7" s="24">
        <v>10.93</v>
      </c>
      <c r="V7" s="24">
        <v>617</v>
      </c>
      <c r="W7" s="24">
        <v>0.59</v>
      </c>
      <c r="X7" s="24">
        <v>1045.76</v>
      </c>
      <c r="Y7" s="24">
        <v>98.57</v>
      </c>
      <c r="Z7" s="24">
        <v>100.52</v>
      </c>
      <c r="AA7" s="24">
        <v>100.4</v>
      </c>
      <c r="AB7" s="24">
        <v>102.14</v>
      </c>
      <c r="AC7" s="24">
        <v>95.25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855.8</v>
      </c>
      <c r="BL7" s="24">
        <v>789.46</v>
      </c>
      <c r="BM7" s="24">
        <v>826.83</v>
      </c>
      <c r="BN7" s="24">
        <v>867.83</v>
      </c>
      <c r="BO7" s="24">
        <v>791.76</v>
      </c>
      <c r="BP7" s="24">
        <v>786.37</v>
      </c>
      <c r="BQ7" s="24">
        <v>50</v>
      </c>
      <c r="BR7" s="24">
        <v>48.07</v>
      </c>
      <c r="BS7" s="24">
        <v>38.700000000000003</v>
      </c>
      <c r="BT7" s="24">
        <v>39.880000000000003</v>
      </c>
      <c r="BU7" s="24">
        <v>45.76</v>
      </c>
      <c r="BV7" s="24">
        <v>59.8</v>
      </c>
      <c r="BW7" s="24">
        <v>57.77</v>
      </c>
      <c r="BX7" s="24">
        <v>57.31</v>
      </c>
      <c r="BY7" s="24">
        <v>57.08</v>
      </c>
      <c r="BZ7" s="24">
        <v>56.26</v>
      </c>
      <c r="CA7" s="24">
        <v>60.65</v>
      </c>
      <c r="CB7" s="24">
        <v>199.08</v>
      </c>
      <c r="CC7" s="24">
        <v>206.46</v>
      </c>
      <c r="CD7" s="24">
        <v>252.47</v>
      </c>
      <c r="CE7" s="24">
        <v>239.69</v>
      </c>
      <c r="CF7" s="24">
        <v>205.3</v>
      </c>
      <c r="CG7" s="24">
        <v>263.76</v>
      </c>
      <c r="CH7" s="24">
        <v>274.35000000000002</v>
      </c>
      <c r="CI7" s="24">
        <v>273.52</v>
      </c>
      <c r="CJ7" s="24">
        <v>274.99</v>
      </c>
      <c r="CK7" s="24">
        <v>282.08999999999997</v>
      </c>
      <c r="CL7" s="24">
        <v>256.97000000000003</v>
      </c>
      <c r="CM7" s="24">
        <v>61.42</v>
      </c>
      <c r="CN7" s="24">
        <v>0</v>
      </c>
      <c r="CO7" s="24">
        <v>0</v>
      </c>
      <c r="CP7" s="24">
        <v>0</v>
      </c>
      <c r="CQ7" s="24">
        <v>60.19</v>
      </c>
      <c r="CR7" s="24">
        <v>51.75</v>
      </c>
      <c r="CS7" s="24">
        <v>50.68</v>
      </c>
      <c r="CT7" s="24">
        <v>50.14</v>
      </c>
      <c r="CU7" s="24">
        <v>54.83</v>
      </c>
      <c r="CV7" s="24">
        <v>66.53</v>
      </c>
      <c r="CW7" s="24">
        <v>61.14</v>
      </c>
      <c r="CX7" s="24">
        <v>85.11</v>
      </c>
      <c r="CY7" s="24">
        <v>86.42</v>
      </c>
      <c r="CZ7" s="24">
        <v>86.03</v>
      </c>
      <c r="DA7" s="24">
        <v>85.8</v>
      </c>
      <c r="DB7" s="24">
        <v>86.71</v>
      </c>
      <c r="DC7" s="24">
        <v>84.84</v>
      </c>
      <c r="DD7" s="24">
        <v>84.86</v>
      </c>
      <c r="DE7" s="24">
        <v>84.98</v>
      </c>
      <c r="DF7" s="24">
        <v>84.7</v>
      </c>
      <c r="DG7" s="24">
        <v>84.67</v>
      </c>
      <c r="DH7" s="24">
        <v>86.91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>
        <v>0</v>
      </c>
      <c r="EF7" s="24">
        <v>0</v>
      </c>
      <c r="EG7" s="24">
        <v>0</v>
      </c>
      <c r="EH7" s="24">
        <v>0</v>
      </c>
      <c r="EI7" s="24">
        <v>0</v>
      </c>
      <c r="EJ7" s="24">
        <v>0.01</v>
      </c>
      <c r="EK7" s="24">
        <v>0.01</v>
      </c>
      <c r="EL7" s="24">
        <v>0.02</v>
      </c>
      <c r="EM7" s="24">
        <v>0.25</v>
      </c>
      <c r="EN7" s="24">
        <v>0.05</v>
      </c>
      <c r="EO7" s="24">
        <v>0.03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106</v>
      </c>
      <c r="C9" s="26" t="s">
        <v>107</v>
      </c>
      <c r="D9" s="26" t="s">
        <v>108</v>
      </c>
      <c r="E9" s="26" t="s">
        <v>109</v>
      </c>
      <c r="F9" s="26" t="s">
        <v>110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48</v>
      </c>
      <c r="B10" s="27">
        <f t="shared" ref="B10:C10" si="15">DATEVALUE($B7+12-B11&amp;"/1/"&amp;B12)</f>
        <v>47119</v>
      </c>
      <c r="C10" s="27">
        <f t="shared" si="15"/>
        <v>47484</v>
      </c>
      <c r="D10" s="28">
        <f>DATEVALUE($B7+12-D11&amp;"/1/"&amp;D12)</f>
        <v>47849</v>
      </c>
      <c r="E10" s="28">
        <f>DATEVALUE($B7+12-E11&amp;"/1/"&amp;E12)</f>
        <v>48215</v>
      </c>
      <c r="F10" s="28">
        <f>DATEVALUE($B7+12-F11&amp;"/1/"&amp;F12)</f>
        <v>48582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2</v>
      </c>
      <c r="F12">
        <v>3</v>
      </c>
      <c r="G12" t="s">
        <v>112</v>
      </c>
    </row>
    <row r="13" spans="1:145" x14ac:dyDescent="0.15">
      <c r="B13" t="s">
        <v>113</v>
      </c>
      <c r="C13" t="s">
        <v>114</v>
      </c>
      <c r="D13" t="s">
        <v>115</v>
      </c>
      <c r="E13" t="s">
        <v>116</v>
      </c>
      <c r="F13" t="s">
        <v>117</v>
      </c>
      <c r="G13" t="s">
        <v>118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4810113</cp:lastModifiedBy>
  <dcterms:created xsi:type="dcterms:W3CDTF">2022-12-01T02:01:15Z</dcterms:created>
  <dcterms:modified xsi:type="dcterms:W3CDTF">2023-02-15T04:12:18Z</dcterms:modified>
  <cp:category/>
</cp:coreProperties>
</file>