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sv-fl1\doc\上下水道課\03 下水道係\00集排・生排共通\公営企業経営比較分析表\R3年度決算\"/>
    </mc:Choice>
  </mc:AlternateContent>
  <xr:revisionPtr revIDLastSave="0" documentId="13_ncr:1_{C4E08369-66FD-46CF-BD9B-C6FB1A1C07B5}" xr6:coauthVersionLast="36" xr6:coauthVersionMax="36" xr10:uidLastSave="{00000000-0000-0000-0000-000000000000}"/>
  <workbookProtection workbookAlgorithmName="SHA-512" workbookHashValue="hJJwvDq9F5o/hx3VstL1ke3IlrZKUjfOr+89tip6wK5N8hCdsLKR+2iOjSCsNO/BT6dnFnCPiq+jW74Npr0MdA==" workbookSaltValue="VDo54wCQ2hFNQFzM5o4ggw==" workbookSpinCount="100000" lockStructure="1"/>
  <bookViews>
    <workbookView xWindow="0" yWindow="0" windowWidth="20490" windowHeight="74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P10" i="4"/>
  <c r="I10" i="4"/>
  <c r="B10" i="4"/>
  <c r="AT8" i="4"/>
  <c r="AL8" i="4"/>
  <c r="P8" i="4"/>
  <c r="I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<sst xmlns="http://schemas.openxmlformats.org/spreadsheetml/2006/main" count="236" uniqueCount="122">
  <si>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</si>
  <si>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</si>
  <si>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</si>
  <si>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</si>
  <si>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</si>
  <si>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</si>
  <si>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</si>
  <si>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</si>
  <si>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</si>
  <si>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</si>
  <si>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</si>
  <si>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</si>
  <si>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</si>
  <si>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</si>
  <si>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</si>
  <si>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</si>
  <si>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</si>
  <si>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</si>
  <si>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</si>
  <si>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</si>
  <si>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</si>
  <si>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</si>
  <si>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</si>
  <si>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</si>
  <si>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</si>
  <si>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</si>
  <si>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</si>
  <si>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</si>
  <si>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</si>
  <si>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</si>
  <si>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</si>
  <si>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</si>
  <si>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</si>
  <si>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</si>
  <si>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</si>
  <si>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</si>
  <si>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</si>
  <si>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</si>
  <si>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</si>
  <si>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</si>
  <si>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</si>
  <si>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</si>
  <si>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</si>
  <si>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</si>
  <si>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</si>
  <si>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</si>
  <si>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</si>
  <si>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</si>
  <si>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</si>
  <si>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</si>
  <si>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</si>
  <si>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</si>
  <si>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</si>
  <si>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</si>
  <si>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</si>
  <si>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</si>
  <si>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</si>
  <si>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</si>
  <si>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</si>
  <si>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</si>
  <si>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</si>
  <si>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</si>
  <si>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</si>
  <si>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</si>
  <si>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</si>
  <si>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</si>
  <si>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</si>
  <si>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</si>
  <si>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</si>
  <si>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</si>
  <si>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</si>
  <si>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</si>
  <si>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</si>
  <si>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</si>
  <si>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</si>
  <si>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</si>
  <si>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</si>
  <si>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</si>
  <si>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</si>
  <si>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</si>
  <si>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</si>
  <si>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</si>
  <si>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</si>
  <si>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</si>
  <si>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</si>
  <si>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</si>
  <si>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</si>
  <si>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</si>
  <si>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</si>
  <si>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</si>
  <si>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</si>
  <si>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</si>
  <si>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</si>
  <si>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</si>
  <si>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</si>
  <si>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</si>
  <si>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</si>
  <si>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</si>
  <si>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</si>
  <si>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</si>
  <si>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芦北町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</si>
  <si>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</si>
  <si>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</si>
  <si>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</si>
  <si>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</si>
  <si>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</si>
  <si>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</si>
  <si>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</si>
  <si>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</si>
  <si>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</si>
  <si>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</si>
  <si>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</si>
  <si>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</si>
  <si>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</si>
  <si>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</si>
  <si>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</si>
  <si>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</si>
  <si>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</si>
  <si>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</si>
  <si>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供用開始２０年を超え、老朽化した施設の維持管理経費等の増加や、人口減少による使用料の減少も今後避けられない状況である。
　Ｒ３年度から芦北処理場の更新工事を実施しているが、今後は、米田地区での更新も計画予定。また、使用料改定等も考えていく必要がある。</t>
    <rPh sb="1" eb="3">
      <t>キョウヨウ</t>
    </rPh>
    <rPh sb="3" eb="5">
      <t>カイシ</t>
    </rPh>
    <rPh sb="7" eb="8">
      <t>ネン</t>
    </rPh>
    <rPh sb="9" eb="10">
      <t>コ</t>
    </rPh>
    <rPh sb="12" eb="15">
      <t>ロウキュウカ</t>
    </rPh>
    <rPh sb="17" eb="19">
      <t>シセツ</t>
    </rPh>
    <rPh sb="20" eb="22">
      <t>イジ</t>
    </rPh>
    <rPh sb="22" eb="24">
      <t>カンリ</t>
    </rPh>
    <rPh sb="24" eb="26">
      <t>ケイヒ</t>
    </rPh>
    <rPh sb="26" eb="27">
      <t>トウ</t>
    </rPh>
    <rPh sb="28" eb="30">
      <t>ゾウカ</t>
    </rPh>
    <rPh sb="32" eb="34">
      <t>ジンコウ</t>
    </rPh>
    <rPh sb="34" eb="36">
      <t>ゲンショウ</t>
    </rPh>
    <rPh sb="39" eb="42">
      <t>シヨウリョウ</t>
    </rPh>
    <rPh sb="43" eb="45">
      <t>ゲンショウ</t>
    </rPh>
    <rPh sb="46" eb="48">
      <t>コンゴ</t>
    </rPh>
    <rPh sb="48" eb="49">
      <t>サ</t>
    </rPh>
    <rPh sb="54" eb="56">
      <t>ジョウキョウ</t>
    </rPh>
    <rPh sb="68" eb="70">
      <t>アシキタ</t>
    </rPh>
    <rPh sb="70" eb="73">
      <t>ショリジョウ</t>
    </rPh>
    <rPh sb="79" eb="81">
      <t>ジッシ</t>
    </rPh>
    <rPh sb="87" eb="89">
      <t>コンゴ</t>
    </rPh>
    <rPh sb="91" eb="93">
      <t>ヨネダ</t>
    </rPh>
    <rPh sb="93" eb="95">
      <t>チク</t>
    </rPh>
    <rPh sb="97" eb="99">
      <t>コウシン</t>
    </rPh>
    <rPh sb="100" eb="102">
      <t>ケイカク</t>
    </rPh>
    <rPh sb="102" eb="104">
      <t>ヨテイ</t>
    </rPh>
    <rPh sb="108" eb="111">
      <t>シヨウリョウ</t>
    </rPh>
    <rPh sb="111" eb="113">
      <t>カイテイ</t>
    </rPh>
    <rPh sb="113" eb="114">
      <t>トウ</t>
    </rPh>
    <rPh sb="115" eb="116">
      <t>カンガ</t>
    </rPh>
    <rPh sb="120" eb="122">
      <t>ヒツヨウ</t>
    </rPh>
    <phoneticPr fontId="4"/>
  </si>
  <si>
    <t>　経営については一般会計からの繰入金に依存している部分がある一方、処理施設の老朽化が進行している状況である。
　そのため、交付金を活用した施設更新や、施設統合、使用料の見直し等を進めていく必要がある。</t>
    <rPh sb="1" eb="3">
      <t>ケイエイ</t>
    </rPh>
    <rPh sb="8" eb="10">
      <t>イッパン</t>
    </rPh>
    <rPh sb="10" eb="12">
      <t>カイケイ</t>
    </rPh>
    <rPh sb="15" eb="17">
      <t>クリイレ</t>
    </rPh>
    <rPh sb="17" eb="18">
      <t>キン</t>
    </rPh>
    <rPh sb="19" eb="21">
      <t>イゾン</t>
    </rPh>
    <rPh sb="25" eb="27">
      <t>ブブン</t>
    </rPh>
    <rPh sb="30" eb="32">
      <t>イッポウ</t>
    </rPh>
    <rPh sb="33" eb="35">
      <t>ショリ</t>
    </rPh>
    <rPh sb="35" eb="37">
      <t>シセツ</t>
    </rPh>
    <rPh sb="38" eb="41">
      <t>ロウキュウカ</t>
    </rPh>
    <rPh sb="42" eb="44">
      <t>シンコウ</t>
    </rPh>
    <rPh sb="48" eb="50">
      <t>ジョウキョウ</t>
    </rPh>
    <rPh sb="61" eb="64">
      <t>コウフキン</t>
    </rPh>
    <rPh sb="65" eb="67">
      <t>カツヨウ</t>
    </rPh>
    <rPh sb="69" eb="71">
      <t>シセツ</t>
    </rPh>
    <rPh sb="71" eb="73">
      <t>コウシン</t>
    </rPh>
    <rPh sb="75" eb="77">
      <t>シセツ</t>
    </rPh>
    <rPh sb="77" eb="79">
      <t>トウゴウ</t>
    </rPh>
    <rPh sb="80" eb="83">
      <t>シヨウリョウ</t>
    </rPh>
    <rPh sb="84" eb="86">
      <t>ミナオ</t>
    </rPh>
    <rPh sb="87" eb="88">
      <t>トウ</t>
    </rPh>
    <rPh sb="89" eb="90">
      <t>スス</t>
    </rPh>
    <rPh sb="94" eb="96">
      <t>ヒツヨウ</t>
    </rPh>
    <phoneticPr fontId="4"/>
  </si>
  <si>
    <t>　伏木氏処理区を除く５処理区（芦北・米田・花岡東・女島西・内野）については、供用開始後２０年以上を経過し、施設・管路等の老朽化が進行している。
　そのため、Ｒ３年度から順次、処理施設の更新工事を実施している。</t>
    <rPh sb="1" eb="4">
      <t>フシキ</t>
    </rPh>
    <rPh sb="4" eb="6">
      <t>ショリ</t>
    </rPh>
    <rPh sb="6" eb="7">
      <t>ク</t>
    </rPh>
    <rPh sb="8" eb="9">
      <t>ノゾ</t>
    </rPh>
    <rPh sb="11" eb="13">
      <t>ショリ</t>
    </rPh>
    <rPh sb="13" eb="14">
      <t>ク</t>
    </rPh>
    <rPh sb="15" eb="17">
      <t>アシキタ</t>
    </rPh>
    <rPh sb="18" eb="20">
      <t>ヨネダ</t>
    </rPh>
    <rPh sb="21" eb="23">
      <t>ハナオカ</t>
    </rPh>
    <rPh sb="23" eb="24">
      <t>ヒガシ</t>
    </rPh>
    <rPh sb="25" eb="26">
      <t>メ</t>
    </rPh>
    <rPh sb="26" eb="27">
      <t>シマ</t>
    </rPh>
    <rPh sb="27" eb="28">
      <t>ニシ</t>
    </rPh>
    <rPh sb="29" eb="31">
      <t>ウチノ</t>
    </rPh>
    <rPh sb="38" eb="40">
      <t>キョウヨウ</t>
    </rPh>
    <rPh sb="40" eb="42">
      <t>カイシ</t>
    </rPh>
    <rPh sb="42" eb="43">
      <t>ゴ</t>
    </rPh>
    <rPh sb="45" eb="48">
      <t>ネンイジョウ</t>
    </rPh>
    <rPh sb="49" eb="51">
      <t>ケイカ</t>
    </rPh>
    <rPh sb="53" eb="55">
      <t>シセツ</t>
    </rPh>
    <rPh sb="56" eb="58">
      <t>カンロ</t>
    </rPh>
    <rPh sb="58" eb="59">
      <t>トウ</t>
    </rPh>
    <rPh sb="60" eb="63">
      <t>ロウキュウカ</t>
    </rPh>
    <rPh sb="64" eb="66">
      <t>シンコウ</t>
    </rPh>
    <rPh sb="84" eb="86">
      <t>ジュンジ</t>
    </rPh>
    <rPh sb="87" eb="89">
      <t>ショリ</t>
    </rPh>
    <rPh sb="89" eb="91">
      <t>シセツ</t>
    </rPh>
    <rPh sb="92" eb="94">
      <t>コウシン</t>
    </rPh>
    <rPh sb="94" eb="96">
      <t>コウジ</t>
    </rPh>
    <rPh sb="97" eb="9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</si>
</sst>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9A-4933-A365-FAB39641752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F49A-4933-A365-FAB39641752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75.03</c:v>
                </c:pt>
                <c:pt idx="1">
                  <c:v>74.3</c:v>
                </c:pt>
                <c:pt idx="2">
                  <c:v>75.39</c:v>
                </c:pt>
                <c:pt idx="3">
                  <c:v>67.349999999999994</c:v>
                </c:pt>
                <c:pt idx="4">
                  <c:v>67.05</c:v>
                </c:pt>
              </c:numCache>
            </c:numRef>
          </c:val>
          <c:extLst>
            <c:ext xmlns:c16="http://schemas.microsoft.com/office/drawing/2014/chart" uri="{C3380CC4-5D6E-409C-BE32-E72D297353CC}">
              <c16:uniqueId val="{00000000-0A3A-4CF2-8398-6AFAA0BC7B2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0A3A-4CF2-8398-6AFAA0BC7B2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81.5</c:v>
                </c:pt>
                <c:pt idx="1">
                  <c:v>80.64</c:v>
                </c:pt>
                <c:pt idx="2">
                  <c:v>83.23</c:v>
                </c:pt>
                <c:pt idx="3">
                  <c:v>85.79</c:v>
                </c:pt>
                <c:pt idx="4">
                  <c:v>83.79</c:v>
                </c:pt>
              </c:numCache>
            </c:numRef>
          </c:val>
          <c:extLst>
            <c:ext xmlns:c16="http://schemas.microsoft.com/office/drawing/2014/chart" uri="{C3380CC4-5D6E-409C-BE32-E72D297353CC}">
              <c16:uniqueId val="{00000000-A8DD-43E8-8484-5268E03A355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A8DD-43E8-8484-5268E03A355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87.94</c:v>
                </c:pt>
                <c:pt idx="1">
                  <c:v>87.71</c:v>
                </c:pt>
                <c:pt idx="2">
                  <c:v>87.4</c:v>
                </c:pt>
                <c:pt idx="3">
                  <c:v>79.33</c:v>
                </c:pt>
                <c:pt idx="4">
                  <c:v>85.84</c:v>
                </c:pt>
              </c:numCache>
            </c:numRef>
          </c:val>
          <c:extLst>
            <c:ext xmlns:c16="http://schemas.microsoft.com/office/drawing/2014/chart" uri="{C3380CC4-5D6E-409C-BE32-E72D297353CC}">
              <c16:uniqueId val="{00000000-AC29-42ED-ACFC-D554555907F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29-42ED-ACFC-D554555907F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BC-46AF-B593-50166242B37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BC-46AF-B593-50166242B37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40-4370-BD83-01DE6385ACB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40-4370-BD83-01DE6385ACB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05-4322-BA99-5EAF1E687F0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05-4322-BA99-5EAF1E687F0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DF-4051-84F5-8F97980D14E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DF-4051-84F5-8F97980D14E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quot;-&quot;">
                  <c:v>125.34</c:v>
                </c:pt>
                <c:pt idx="3">
                  <c:v>0</c:v>
                </c:pt>
                <c:pt idx="4">
                  <c:v>0</c:v>
                </c:pt>
              </c:numCache>
            </c:numRef>
          </c:val>
          <c:extLst>
            <c:ext xmlns:c16="http://schemas.microsoft.com/office/drawing/2014/chart" uri="{C3380CC4-5D6E-409C-BE32-E72D297353CC}">
              <c16:uniqueId val="{00000000-81D6-46A1-8E58-EE9CD74FBC2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81D6-46A1-8E58-EE9CD74FBC2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76.34</c:v>
                </c:pt>
                <c:pt idx="1">
                  <c:v>74.459999999999994</c:v>
                </c:pt>
                <c:pt idx="2">
                  <c:v>76</c:v>
                </c:pt>
                <c:pt idx="3">
                  <c:v>52.77</c:v>
                </c:pt>
                <c:pt idx="4">
                  <c:v>69.010000000000005</c:v>
                </c:pt>
              </c:numCache>
            </c:numRef>
          </c:val>
          <c:extLst>
            <c:ext xmlns:c16="http://schemas.microsoft.com/office/drawing/2014/chart" uri="{C3380CC4-5D6E-409C-BE32-E72D297353CC}">
              <c16:uniqueId val="{00000000-3228-4846-A44B-3600B62DB34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3228-4846-A44B-3600B62DB34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197.62</c:v>
                </c:pt>
                <c:pt idx="1">
                  <c:v>203.09</c:v>
                </c:pt>
                <c:pt idx="2">
                  <c:v>198.68</c:v>
                </c:pt>
                <c:pt idx="3">
                  <c:v>291.06</c:v>
                </c:pt>
                <c:pt idx="4">
                  <c:v>225.87</c:v>
                </c:pt>
              </c:numCache>
            </c:numRef>
          </c:val>
          <c:extLst>
            <c:ext xmlns:c16="http://schemas.microsoft.com/office/drawing/2014/chart" uri="{C3380CC4-5D6E-409C-BE32-E72D297353CC}">
              <c16:uniqueId val="{00000000-64DA-49BB-9A66-CB9B2F9ED6A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64DA-49BB-9A66-CB9B2F9ED6A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6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芦北町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16141</v>
      </c>
      <c r="AM8" s="37"/>
      <c r="AN8" s="37"/>
      <c r="AO8" s="37"/>
      <c r="AP8" s="37"/>
      <c r="AQ8" s="37"/>
      <c r="AR8" s="37"/>
      <c r="AS8" s="37"/>
      <c r="AT8" s="38">
        <f>データ!T6</f>
        <v>234.01</v>
      </c>
      <c r="AU8" s="38"/>
      <c r="AV8" s="38"/>
      <c r="AW8" s="38"/>
      <c r="AX8" s="38"/>
      <c r="AY8" s="38"/>
      <c r="AZ8" s="38"/>
      <c r="BA8" s="38"/>
      <c r="BB8" s="38">
        <f>データ!U6</f>
        <v>68.98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22.08</v>
      </c>
      <c r="Q10" s="38"/>
      <c r="R10" s="38"/>
      <c r="S10" s="38"/>
      <c r="T10" s="38"/>
      <c r="U10" s="38"/>
      <c r="V10" s="38"/>
      <c r="W10" s="38">
        <f>データ!Q6</f>
        <v>89.8</v>
      </c>
      <c r="X10" s="38"/>
      <c r="Y10" s="38"/>
      <c r="Z10" s="38"/>
      <c r="AA10" s="38"/>
      <c r="AB10" s="38"/>
      <c r="AC10" s="38"/>
      <c r="AD10" s="37">
        <f>データ!R6</f>
        <v>3300</v>
      </c>
      <c r="AE10" s="37"/>
      <c r="AF10" s="37"/>
      <c r="AG10" s="37"/>
      <c r="AH10" s="37"/>
      <c r="AI10" s="37"/>
      <c r="AJ10" s="37"/>
      <c r="AK10" s="2"/>
      <c r="AL10" s="37">
        <f>データ!V6</f>
        <v>3528</v>
      </c>
      <c r="AM10" s="37"/>
      <c r="AN10" s="37"/>
      <c r="AO10" s="37"/>
      <c r="AP10" s="37"/>
      <c r="AQ10" s="37"/>
      <c r="AR10" s="37"/>
      <c r="AS10" s="37"/>
      <c r="AT10" s="38">
        <f>データ!W6</f>
        <v>1.89</v>
      </c>
      <c r="AU10" s="38"/>
      <c r="AV10" s="38"/>
      <c r="AW10" s="38"/>
      <c r="AX10" s="38"/>
      <c r="AY10" s="38"/>
      <c r="AZ10" s="38"/>
      <c r="BA10" s="38"/>
      <c r="BB10" s="38">
        <f>データ!X6</f>
        <v>1866.67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121</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45</v>
      </c>
      <c r="N86" s="12" t="s">
        <v>46</v>
      </c>
      <c r="O86" s="12" t="str">
        <f>データ!EO6</f>
        <v>【0.03】</v>
      </c>
    </row>
  </sheetData>
  <sheetProtection algorithmName="SHA-512" hashValue="d2ThrDZuPewCjjklAwSvWru0PbGwXNWREfeeGmRSJ+s5df3j/lqI595OBSahRs3/OjyGRqL4adIdZfVhXXANoQ==" saltValue="eC0t3nLJzjvKpxxmLakBr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47</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48</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49</v>
      </c>
      <c r="B3" s="15" t="s">
        <v>50</v>
      </c>
      <c r="C3" s="15" t="s">
        <v>51</v>
      </c>
      <c r="D3" s="15" t="s">
        <v>52</v>
      </c>
      <c r="E3" s="15" t="s">
        <v>53</v>
      </c>
      <c r="F3" s="15" t="s">
        <v>54</v>
      </c>
      <c r="G3" s="15" t="s">
        <v>55</v>
      </c>
      <c r="H3" s="73" t="s">
        <v>56</v>
      </c>
      <c r="I3" s="74"/>
      <c r="J3" s="74"/>
      <c r="K3" s="74"/>
      <c r="L3" s="74"/>
      <c r="M3" s="74"/>
      <c r="N3" s="74"/>
      <c r="O3" s="74"/>
      <c r="P3" s="74"/>
      <c r="Q3" s="74"/>
      <c r="R3" s="74"/>
      <c r="S3" s="74"/>
      <c r="T3" s="74"/>
      <c r="U3" s="74"/>
      <c r="V3" s="74"/>
      <c r="W3" s="74"/>
      <c r="X3" s="75"/>
      <c r="Y3" s="79" t="s">
        <v>57</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59</v>
      </c>
      <c r="B4" s="16"/>
      <c r="C4" s="16"/>
      <c r="D4" s="16"/>
      <c r="E4" s="16"/>
      <c r="F4" s="16"/>
      <c r="G4" s="16"/>
      <c r="H4" s="76"/>
      <c r="I4" s="77"/>
      <c r="J4" s="77"/>
      <c r="K4" s="77"/>
      <c r="L4" s="77"/>
      <c r="M4" s="77"/>
      <c r="N4" s="77"/>
      <c r="O4" s="77"/>
      <c r="P4" s="77"/>
      <c r="Q4" s="77"/>
      <c r="R4" s="77"/>
      <c r="S4" s="77"/>
      <c r="T4" s="77"/>
      <c r="U4" s="77"/>
      <c r="V4" s="77"/>
      <c r="W4" s="77"/>
      <c r="X4" s="78"/>
      <c r="Y4" s="72" t="s">
        <v>60</v>
      </c>
      <c r="Z4" s="72"/>
      <c r="AA4" s="72"/>
      <c r="AB4" s="72"/>
      <c r="AC4" s="72"/>
      <c r="AD4" s="72"/>
      <c r="AE4" s="72"/>
      <c r="AF4" s="72"/>
      <c r="AG4" s="72"/>
      <c r="AH4" s="72"/>
      <c r="AI4" s="72"/>
      <c r="AJ4" s="72" t="s">
        <v>61</v>
      </c>
      <c r="AK4" s="72"/>
      <c r="AL4" s="72"/>
      <c r="AM4" s="72"/>
      <c r="AN4" s="72"/>
      <c r="AO4" s="72"/>
      <c r="AP4" s="72"/>
      <c r="AQ4" s="72"/>
      <c r="AR4" s="72"/>
      <c r="AS4" s="72"/>
      <c r="AT4" s="72"/>
      <c r="AU4" s="72" t="s">
        <v>62</v>
      </c>
      <c r="AV4" s="72"/>
      <c r="AW4" s="72"/>
      <c r="AX4" s="72"/>
      <c r="AY4" s="72"/>
      <c r="AZ4" s="72"/>
      <c r="BA4" s="72"/>
      <c r="BB4" s="72"/>
      <c r="BC4" s="72"/>
      <c r="BD4" s="72"/>
      <c r="BE4" s="72"/>
      <c r="BF4" s="72" t="s">
        <v>63</v>
      </c>
      <c r="BG4" s="72"/>
      <c r="BH4" s="72"/>
      <c r="BI4" s="72"/>
      <c r="BJ4" s="72"/>
      <c r="BK4" s="72"/>
      <c r="BL4" s="72"/>
      <c r="BM4" s="72"/>
      <c r="BN4" s="72"/>
      <c r="BO4" s="72"/>
      <c r="BP4" s="72"/>
      <c r="BQ4" s="72" t="s">
        <v>64</v>
      </c>
      <c r="BR4" s="72"/>
      <c r="BS4" s="72"/>
      <c r="BT4" s="72"/>
      <c r="BU4" s="72"/>
      <c r="BV4" s="72"/>
      <c r="BW4" s="72"/>
      <c r="BX4" s="72"/>
      <c r="BY4" s="72"/>
      <c r="BZ4" s="72"/>
      <c r="CA4" s="72"/>
      <c r="CB4" s="72" t="s">
        <v>65</v>
      </c>
      <c r="CC4" s="72"/>
      <c r="CD4" s="72"/>
      <c r="CE4" s="72"/>
      <c r="CF4" s="72"/>
      <c r="CG4" s="72"/>
      <c r="CH4" s="72"/>
      <c r="CI4" s="72"/>
      <c r="CJ4" s="72"/>
      <c r="CK4" s="72"/>
      <c r="CL4" s="72"/>
      <c r="CM4" s="72" t="s">
        <v>66</v>
      </c>
      <c r="CN4" s="72"/>
      <c r="CO4" s="72"/>
      <c r="CP4" s="72"/>
      <c r="CQ4" s="72"/>
      <c r="CR4" s="72"/>
      <c r="CS4" s="72"/>
      <c r="CT4" s="72"/>
      <c r="CU4" s="72"/>
      <c r="CV4" s="72"/>
      <c r="CW4" s="72"/>
      <c r="CX4" s="72" t="s">
        <v>67</v>
      </c>
      <c r="CY4" s="72"/>
      <c r="CZ4" s="72"/>
      <c r="DA4" s="72"/>
      <c r="DB4" s="72"/>
      <c r="DC4" s="72"/>
      <c r="DD4" s="72"/>
      <c r="DE4" s="72"/>
      <c r="DF4" s="72"/>
      <c r="DG4" s="72"/>
      <c r="DH4" s="72"/>
      <c r="DI4" s="72" t="s">
        <v>68</v>
      </c>
      <c r="DJ4" s="72"/>
      <c r="DK4" s="72"/>
      <c r="DL4" s="72"/>
      <c r="DM4" s="72"/>
      <c r="DN4" s="72"/>
      <c r="DO4" s="72"/>
      <c r="DP4" s="72"/>
      <c r="DQ4" s="72"/>
      <c r="DR4" s="72"/>
      <c r="DS4" s="72"/>
      <c r="DT4" s="72" t="s">
        <v>69</v>
      </c>
      <c r="DU4" s="72"/>
      <c r="DV4" s="72"/>
      <c r="DW4" s="72"/>
      <c r="DX4" s="72"/>
      <c r="DY4" s="72"/>
      <c r="DZ4" s="72"/>
      <c r="EA4" s="72"/>
      <c r="EB4" s="72"/>
      <c r="EC4" s="72"/>
      <c r="ED4" s="72"/>
      <c r="EE4" s="72" t="s">
        <v>70</v>
      </c>
      <c r="EF4" s="72"/>
      <c r="EG4" s="72"/>
      <c r="EH4" s="72"/>
      <c r="EI4" s="72"/>
      <c r="EJ4" s="72"/>
      <c r="EK4" s="72"/>
      <c r="EL4" s="72"/>
      <c r="EM4" s="72"/>
      <c r="EN4" s="72"/>
      <c r="EO4" s="72"/>
    </row>
    <row r="5" spans="1:145" x14ac:dyDescent="0.15">
      <c r="A5" s="14" t="s">
        <v>71</v>
      </c>
      <c r="B5" s="17"/>
      <c r="C5" s="17"/>
      <c r="D5" s="17"/>
      <c r="E5" s="17"/>
      <c r="F5" s="17"/>
      <c r="G5" s="17"/>
      <c r="H5" s="18" t="s">
        <v>72</v>
      </c>
      <c r="I5" s="18" t="s">
        <v>73</v>
      </c>
      <c r="J5" s="18" t="s">
        <v>74</v>
      </c>
      <c r="K5" s="18" t="s">
        <v>75</v>
      </c>
      <c r="L5" s="18" t="s">
        <v>76</v>
      </c>
      <c r="M5" s="18" t="s">
        <v>5</v>
      </c>
      <c r="N5" s="18" t="s">
        <v>77</v>
      </c>
      <c r="O5" s="18" t="s">
        <v>78</v>
      </c>
      <c r="P5" s="18" t="s">
        <v>79</v>
      </c>
      <c r="Q5" s="18" t="s">
        <v>80</v>
      </c>
      <c r="R5" s="18" t="s">
        <v>81</v>
      </c>
      <c r="S5" s="18" t="s">
        <v>82</v>
      </c>
      <c r="T5" s="18" t="s">
        <v>83</v>
      </c>
      <c r="U5" s="18" t="s">
        <v>84</v>
      </c>
      <c r="V5" s="18" t="s">
        <v>85</v>
      </c>
      <c r="W5" s="18" t="s">
        <v>86</v>
      </c>
      <c r="X5" s="18" t="s">
        <v>87</v>
      </c>
      <c r="Y5" s="18" t="s">
        <v>88</v>
      </c>
      <c r="Z5" s="18" t="s">
        <v>89</v>
      </c>
      <c r="AA5" s="18" t="s">
        <v>90</v>
      </c>
      <c r="AB5" s="18" t="s">
        <v>91</v>
      </c>
      <c r="AC5" s="18" t="s">
        <v>92</v>
      </c>
      <c r="AD5" s="18" t="s">
        <v>93</v>
      </c>
      <c r="AE5" s="18" t="s">
        <v>94</v>
      </c>
      <c r="AF5" s="18" t="s">
        <v>95</v>
      </c>
      <c r="AG5" s="18" t="s">
        <v>96</v>
      </c>
      <c r="AH5" s="18" t="s">
        <v>97</v>
      </c>
      <c r="AI5" s="18" t="s">
        <v>31</v>
      </c>
      <c r="AJ5" s="18" t="s">
        <v>88</v>
      </c>
      <c r="AK5" s="18" t="s">
        <v>89</v>
      </c>
      <c r="AL5" s="18" t="s">
        <v>90</v>
      </c>
      <c r="AM5" s="18" t="s">
        <v>91</v>
      </c>
      <c r="AN5" s="18" t="s">
        <v>92</v>
      </c>
      <c r="AO5" s="18" t="s">
        <v>93</v>
      </c>
      <c r="AP5" s="18" t="s">
        <v>94</v>
      </c>
      <c r="AQ5" s="18" t="s">
        <v>95</v>
      </c>
      <c r="AR5" s="18" t="s">
        <v>96</v>
      </c>
      <c r="AS5" s="18" t="s">
        <v>97</v>
      </c>
      <c r="AT5" s="18" t="s">
        <v>98</v>
      </c>
      <c r="AU5" s="18" t="s">
        <v>88</v>
      </c>
      <c r="AV5" s="18" t="s">
        <v>89</v>
      </c>
      <c r="AW5" s="18" t="s">
        <v>90</v>
      </c>
      <c r="AX5" s="18" t="s">
        <v>91</v>
      </c>
      <c r="AY5" s="18" t="s">
        <v>92</v>
      </c>
      <c r="AZ5" s="18" t="s">
        <v>93</v>
      </c>
      <c r="BA5" s="18" t="s">
        <v>94</v>
      </c>
      <c r="BB5" s="18" t="s">
        <v>95</v>
      </c>
      <c r="BC5" s="18" t="s">
        <v>96</v>
      </c>
      <c r="BD5" s="18" t="s">
        <v>97</v>
      </c>
      <c r="BE5" s="18" t="s">
        <v>98</v>
      </c>
      <c r="BF5" s="18" t="s">
        <v>88</v>
      </c>
      <c r="BG5" s="18" t="s">
        <v>89</v>
      </c>
      <c r="BH5" s="18" t="s">
        <v>90</v>
      </c>
      <c r="BI5" s="18" t="s">
        <v>91</v>
      </c>
      <c r="BJ5" s="18" t="s">
        <v>92</v>
      </c>
      <c r="BK5" s="18" t="s">
        <v>93</v>
      </c>
      <c r="BL5" s="18" t="s">
        <v>94</v>
      </c>
      <c r="BM5" s="18" t="s">
        <v>95</v>
      </c>
      <c r="BN5" s="18" t="s">
        <v>96</v>
      </c>
      <c r="BO5" s="18" t="s">
        <v>97</v>
      </c>
      <c r="BP5" s="18" t="s">
        <v>98</v>
      </c>
      <c r="BQ5" s="18" t="s">
        <v>88</v>
      </c>
      <c r="BR5" s="18" t="s">
        <v>89</v>
      </c>
      <c r="BS5" s="18" t="s">
        <v>90</v>
      </c>
      <c r="BT5" s="18" t="s">
        <v>91</v>
      </c>
      <c r="BU5" s="18" t="s">
        <v>92</v>
      </c>
      <c r="BV5" s="18" t="s">
        <v>93</v>
      </c>
      <c r="BW5" s="18" t="s">
        <v>94</v>
      </c>
      <c r="BX5" s="18" t="s">
        <v>95</v>
      </c>
      <c r="BY5" s="18" t="s">
        <v>96</v>
      </c>
      <c r="BZ5" s="18" t="s">
        <v>97</v>
      </c>
      <c r="CA5" s="18" t="s">
        <v>98</v>
      </c>
      <c r="CB5" s="18" t="s">
        <v>88</v>
      </c>
      <c r="CC5" s="18" t="s">
        <v>89</v>
      </c>
      <c r="CD5" s="18" t="s">
        <v>90</v>
      </c>
      <c r="CE5" s="18" t="s">
        <v>91</v>
      </c>
      <c r="CF5" s="18" t="s">
        <v>92</v>
      </c>
      <c r="CG5" s="18" t="s">
        <v>93</v>
      </c>
      <c r="CH5" s="18" t="s">
        <v>94</v>
      </c>
      <c r="CI5" s="18" t="s">
        <v>95</v>
      </c>
      <c r="CJ5" s="18" t="s">
        <v>96</v>
      </c>
      <c r="CK5" s="18" t="s">
        <v>97</v>
      </c>
      <c r="CL5" s="18" t="s">
        <v>98</v>
      </c>
      <c r="CM5" s="18" t="s">
        <v>88</v>
      </c>
      <c r="CN5" s="18" t="s">
        <v>89</v>
      </c>
      <c r="CO5" s="18" t="s">
        <v>90</v>
      </c>
      <c r="CP5" s="18" t="s">
        <v>91</v>
      </c>
      <c r="CQ5" s="18" t="s">
        <v>92</v>
      </c>
      <c r="CR5" s="18" t="s">
        <v>93</v>
      </c>
      <c r="CS5" s="18" t="s">
        <v>94</v>
      </c>
      <c r="CT5" s="18" t="s">
        <v>95</v>
      </c>
      <c r="CU5" s="18" t="s">
        <v>96</v>
      </c>
      <c r="CV5" s="18" t="s">
        <v>97</v>
      </c>
      <c r="CW5" s="18" t="s">
        <v>98</v>
      </c>
      <c r="CX5" s="18" t="s">
        <v>88</v>
      </c>
      <c r="CY5" s="18" t="s">
        <v>89</v>
      </c>
      <c r="CZ5" s="18" t="s">
        <v>90</v>
      </c>
      <c r="DA5" s="18" t="s">
        <v>91</v>
      </c>
      <c r="DB5" s="18" t="s">
        <v>92</v>
      </c>
      <c r="DC5" s="18" t="s">
        <v>93</v>
      </c>
      <c r="DD5" s="18" t="s">
        <v>94</v>
      </c>
      <c r="DE5" s="18" t="s">
        <v>95</v>
      </c>
      <c r="DF5" s="18" t="s">
        <v>96</v>
      </c>
      <c r="DG5" s="18" t="s">
        <v>97</v>
      </c>
      <c r="DH5" s="18" t="s">
        <v>98</v>
      </c>
      <c r="DI5" s="18" t="s">
        <v>88</v>
      </c>
      <c r="DJ5" s="18" t="s">
        <v>89</v>
      </c>
      <c r="DK5" s="18" t="s">
        <v>90</v>
      </c>
      <c r="DL5" s="18" t="s">
        <v>91</v>
      </c>
      <c r="DM5" s="18" t="s">
        <v>92</v>
      </c>
      <c r="DN5" s="18" t="s">
        <v>93</v>
      </c>
      <c r="DO5" s="18" t="s">
        <v>94</v>
      </c>
      <c r="DP5" s="18" t="s">
        <v>95</v>
      </c>
      <c r="DQ5" s="18" t="s">
        <v>96</v>
      </c>
      <c r="DR5" s="18" t="s">
        <v>97</v>
      </c>
      <c r="DS5" s="18" t="s">
        <v>98</v>
      </c>
      <c r="DT5" s="18" t="s">
        <v>88</v>
      </c>
      <c r="DU5" s="18" t="s">
        <v>89</v>
      </c>
      <c r="DV5" s="18" t="s">
        <v>90</v>
      </c>
      <c r="DW5" s="18" t="s">
        <v>91</v>
      </c>
      <c r="DX5" s="18" t="s">
        <v>92</v>
      </c>
      <c r="DY5" s="18" t="s">
        <v>93</v>
      </c>
      <c r="DZ5" s="18" t="s">
        <v>94</v>
      </c>
      <c r="EA5" s="18" t="s">
        <v>95</v>
      </c>
      <c r="EB5" s="18" t="s">
        <v>96</v>
      </c>
      <c r="EC5" s="18" t="s">
        <v>97</v>
      </c>
      <c r="ED5" s="18" t="s">
        <v>98</v>
      </c>
      <c r="EE5" s="18" t="s">
        <v>88</v>
      </c>
      <c r="EF5" s="18" t="s">
        <v>89</v>
      </c>
      <c r="EG5" s="18" t="s">
        <v>90</v>
      </c>
      <c r="EH5" s="18" t="s">
        <v>91</v>
      </c>
      <c r="EI5" s="18" t="s">
        <v>92</v>
      </c>
      <c r="EJ5" s="18" t="s">
        <v>93</v>
      </c>
      <c r="EK5" s="18" t="s">
        <v>94</v>
      </c>
      <c r="EL5" s="18" t="s">
        <v>95</v>
      </c>
      <c r="EM5" s="18" t="s">
        <v>96</v>
      </c>
      <c r="EN5" s="18" t="s">
        <v>97</v>
      </c>
      <c r="EO5" s="18" t="s">
        <v>98</v>
      </c>
    </row>
    <row r="6" spans="1:145" s="22" customFormat="1" x14ac:dyDescent="0.15">
      <c r="A6" s="14" t="s">
        <v>99</v>
      </c>
      <c r="B6" s="19">
        <f>B7</f>
        <v>2021</v>
      </c>
      <c r="C6" s="19">
        <f t="shared" ref="C6:X6" si="3">C7</f>
        <v>434825</v>
      </c>
      <c r="D6" s="19">
        <f t="shared" si="3"/>
        <v>47</v>
      </c>
      <c r="E6" s="19">
        <f t="shared" si="3"/>
        <v>17</v>
      </c>
      <c r="F6" s="19">
        <f t="shared" si="3"/>
        <v>5</v>
      </c>
      <c r="G6" s="19">
        <f t="shared" si="3"/>
        <v>0</v>
      </c>
      <c r="H6" s="19" t="str">
        <f t="shared" si="3"/>
        <v>熊本県　芦北町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22.08</v>
      </c>
      <c r="Q6" s="20">
        <f t="shared" si="3"/>
        <v>89.8</v>
      </c>
      <c r="R6" s="20">
        <f t="shared" si="3"/>
        <v>3300</v>
      </c>
      <c r="S6" s="20">
        <f t="shared" si="3"/>
        <v>16141</v>
      </c>
      <c r="T6" s="20">
        <f t="shared" si="3"/>
        <v>234.01</v>
      </c>
      <c r="U6" s="20">
        <f t="shared" si="3"/>
        <v>68.98</v>
      </c>
      <c r="V6" s="20">
        <f t="shared" si="3"/>
        <v>3528</v>
      </c>
      <c r="W6" s="20">
        <f t="shared" si="3"/>
        <v>1.89</v>
      </c>
      <c r="X6" s="20">
        <f t="shared" si="3"/>
        <v>1866.67</v>
      </c>
      <c r="Y6" s="21">
        <f>IF(Y7="",NA(),Y7)</f>
        <v>87.94</v>
      </c>
      <c r="Z6" s="21">
        <f t="shared" ref="Z6:AH6" si="4">IF(Z7="",NA(),Z7)</f>
        <v>87.71</v>
      </c>
      <c r="AA6" s="21">
        <f t="shared" si="4"/>
        <v>87.4</v>
      </c>
      <c r="AB6" s="21">
        <f t="shared" si="4"/>
        <v>79.33</v>
      </c>
      <c r="AC6" s="21">
        <f t="shared" si="4"/>
        <v>85.84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125.34</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76.34</v>
      </c>
      <c r="BR6" s="21">
        <f t="shared" ref="BR6:BZ6" si="8">IF(BR7="",NA(),BR7)</f>
        <v>74.459999999999994</v>
      </c>
      <c r="BS6" s="21">
        <f t="shared" si="8"/>
        <v>76</v>
      </c>
      <c r="BT6" s="21">
        <f t="shared" si="8"/>
        <v>52.77</v>
      </c>
      <c r="BU6" s="21">
        <f t="shared" si="8"/>
        <v>69.010000000000005</v>
      </c>
      <c r="BV6" s="21">
        <f t="shared" si="8"/>
        <v>59.8</v>
      </c>
      <c r="BW6" s="21">
        <f t="shared" si="8"/>
        <v>57.77</v>
      </c>
      <c r="BX6" s="21">
        <f t="shared" si="8"/>
        <v>57.31</v>
      </c>
      <c r="BY6" s="21">
        <f t="shared" si="8"/>
        <v>57.08</v>
      </c>
      <c r="BZ6" s="21">
        <f t="shared" si="8"/>
        <v>56.26</v>
      </c>
      <c r="CA6" s="20" t="str">
        <f>IF(CA7="","",IF(CA7="-","【-】","【"&amp;SUBSTITUTE(TEXT(CA7,"#,##0.00"),"-","△")&amp;"】"))</f>
        <v>【60.65】</v>
      </c>
      <c r="CB6" s="21">
        <f>IF(CB7="",NA(),CB7)</f>
        <v>197.62</v>
      </c>
      <c r="CC6" s="21">
        <f t="shared" ref="CC6:CK6" si="9">IF(CC7="",NA(),CC7)</f>
        <v>203.09</v>
      </c>
      <c r="CD6" s="21">
        <f t="shared" si="9"/>
        <v>198.68</v>
      </c>
      <c r="CE6" s="21">
        <f t="shared" si="9"/>
        <v>291.06</v>
      </c>
      <c r="CF6" s="21">
        <f t="shared" si="9"/>
        <v>225.87</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75.03</v>
      </c>
      <c r="CN6" s="21">
        <f t="shared" ref="CN6:CV6" si="10">IF(CN7="",NA(),CN7)</f>
        <v>74.3</v>
      </c>
      <c r="CO6" s="21">
        <f t="shared" si="10"/>
        <v>75.39</v>
      </c>
      <c r="CP6" s="21">
        <f t="shared" si="10"/>
        <v>67.349999999999994</v>
      </c>
      <c r="CQ6" s="21">
        <f t="shared" si="10"/>
        <v>67.05</v>
      </c>
      <c r="CR6" s="21">
        <f t="shared" si="10"/>
        <v>51.75</v>
      </c>
      <c r="CS6" s="21">
        <f t="shared" si="10"/>
        <v>50.68</v>
      </c>
      <c r="CT6" s="21">
        <f t="shared" si="10"/>
        <v>50.14</v>
      </c>
      <c r="CU6" s="21">
        <f t="shared" si="10"/>
        <v>54.83</v>
      </c>
      <c r="CV6" s="21">
        <f t="shared" si="10"/>
        <v>66.53</v>
      </c>
      <c r="CW6" s="20" t="str">
        <f>IF(CW7="","",IF(CW7="-","【-】","【"&amp;SUBSTITUTE(TEXT(CW7,"#,##0.00"),"-","△")&amp;"】"))</f>
        <v>【61.14】</v>
      </c>
      <c r="CX6" s="21">
        <f>IF(CX7="",NA(),CX7)</f>
        <v>81.5</v>
      </c>
      <c r="CY6" s="21">
        <f t="shared" ref="CY6:DG6" si="11">IF(CY7="",NA(),CY7)</f>
        <v>80.64</v>
      </c>
      <c r="CZ6" s="21">
        <f t="shared" si="11"/>
        <v>83.23</v>
      </c>
      <c r="DA6" s="21">
        <f t="shared" si="11"/>
        <v>85.79</v>
      </c>
      <c r="DB6" s="21">
        <f t="shared" si="11"/>
        <v>83.79</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434825</v>
      </c>
      <c r="D7" s="23">
        <v>47</v>
      </c>
      <c r="E7" s="23">
        <v>17</v>
      </c>
      <c r="F7" s="23">
        <v>5</v>
      </c>
      <c r="G7" s="23">
        <v>0</v>
      </c>
      <c r="H7" s="23" t="s">
        <v>100</v>
      </c>
      <c r="I7" s="23" t="s">
        <v>101</v>
      </c>
      <c r="J7" s="23" t="s">
        <v>102</v>
      </c>
      <c r="K7" s="23" t="s">
        <v>103</v>
      </c>
      <c r="L7" s="23" t="s">
        <v>104</v>
      </c>
      <c r="M7" s="23" t="s">
        <v>105</v>
      </c>
      <c r="N7" s="24" t="s">
        <v>106</v>
      </c>
      <c r="O7" s="24" t="s">
        <v>107</v>
      </c>
      <c r="P7" s="24">
        <v>22.08</v>
      </c>
      <c r="Q7" s="24">
        <v>89.8</v>
      </c>
      <c r="R7" s="24">
        <v>3300</v>
      </c>
      <c r="S7" s="24">
        <v>16141</v>
      </c>
      <c r="T7" s="24">
        <v>234.01</v>
      </c>
      <c r="U7" s="24">
        <v>68.98</v>
      </c>
      <c r="V7" s="24">
        <v>3528</v>
      </c>
      <c r="W7" s="24">
        <v>1.89</v>
      </c>
      <c r="X7" s="24">
        <v>1866.67</v>
      </c>
      <c r="Y7" s="24">
        <v>87.94</v>
      </c>
      <c r="Z7" s="24">
        <v>87.71</v>
      </c>
      <c r="AA7" s="24">
        <v>87.4</v>
      </c>
      <c r="AB7" s="24">
        <v>79.33</v>
      </c>
      <c r="AC7" s="24">
        <v>85.84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125.34</v>
      </c>
      <c r="BI7" s="24">
        <v>0</v>
      </c>
      <c r="BJ7" s="24">
        <v>0</v>
      </c>
      <c r="BK7" s="24">
        <v>855.8</v>
      </c>
      <c r="BL7" s="24">
        <v>789.46</v>
      </c>
      <c r="BM7" s="24">
        <v>826.83</v>
      </c>
      <c r="BN7" s="24">
        <v>867.83</v>
      </c>
      <c r="BO7" s="24">
        <v>791.76</v>
      </c>
      <c r="BP7" s="24">
        <v>786.37</v>
      </c>
      <c r="BQ7" s="24">
        <v>76.34</v>
      </c>
      <c r="BR7" s="24">
        <v>74.459999999999994</v>
      </c>
      <c r="BS7" s="24">
        <v>76</v>
      </c>
      <c r="BT7" s="24">
        <v>52.77</v>
      </c>
      <c r="BU7" s="24">
        <v>69.010000000000005</v>
      </c>
      <c r="BV7" s="24">
        <v>59.8</v>
      </c>
      <c r="BW7" s="24">
        <v>57.77</v>
      </c>
      <c r="BX7" s="24">
        <v>57.31</v>
      </c>
      <c r="BY7" s="24">
        <v>57.08</v>
      </c>
      <c r="BZ7" s="24">
        <v>56.26</v>
      </c>
      <c r="CA7" s="24">
        <v>60.65</v>
      </c>
      <c r="CB7" s="24">
        <v>197.62</v>
      </c>
      <c r="CC7" s="24">
        <v>203.09</v>
      </c>
      <c r="CD7" s="24">
        <v>198.68</v>
      </c>
      <c r="CE7" s="24">
        <v>291.06</v>
      </c>
      <c r="CF7" s="24">
        <v>225.87</v>
      </c>
      <c r="CG7" s="24">
        <v>263.76</v>
      </c>
      <c r="CH7" s="24">
        <v>274.35000000000002</v>
      </c>
      <c r="CI7" s="24">
        <v>273.52</v>
      </c>
      <c r="CJ7" s="24">
        <v>274.99</v>
      </c>
      <c r="CK7" s="24">
        <v>282.08999999999997</v>
      </c>
      <c r="CL7" s="24">
        <v>256.97000000000003</v>
      </c>
      <c r="CM7" s="24">
        <v>75.03</v>
      </c>
      <c r="CN7" s="24">
        <v>74.3</v>
      </c>
      <c r="CO7" s="24">
        <v>75.39</v>
      </c>
      <c r="CP7" s="24">
        <v>67.349999999999994</v>
      </c>
      <c r="CQ7" s="24">
        <v>67.05</v>
      </c>
      <c r="CR7" s="24">
        <v>51.75</v>
      </c>
      <c r="CS7" s="24">
        <v>50.68</v>
      </c>
      <c r="CT7" s="24">
        <v>50.14</v>
      </c>
      <c r="CU7" s="24">
        <v>54.83</v>
      </c>
      <c r="CV7" s="24">
        <v>66.53</v>
      </c>
      <c r="CW7" s="24">
        <v>61.14</v>
      </c>
      <c r="CX7" s="24">
        <v>81.5</v>
      </c>
      <c r="CY7" s="24">
        <v>80.64</v>
      </c>
      <c r="CZ7" s="24">
        <v>83.23</v>
      </c>
      <c r="DA7" s="24">
        <v>85.79</v>
      </c>
      <c r="DB7" s="24">
        <v>83.79</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108</v>
      </c>
      <c r="C9" s="26" t="s">
        <v>109</v>
      </c>
      <c r="D9" s="26" t="s">
        <v>110</v>
      </c>
      <c r="E9" s="26" t="s">
        <v>111</v>
      </c>
      <c r="F9" s="26" t="s">
        <v>112</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50</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113</v>
      </c>
    </row>
    <row r="12" spans="1:145" x14ac:dyDescent="0.15">
      <c r="B12">
        <v>1</v>
      </c>
      <c r="C12">
        <v>1</v>
      </c>
      <c r="D12">
        <v>1</v>
      </c>
      <c r="E12">
        <v>2</v>
      </c>
      <c r="F12">
        <v>3</v>
      </c>
      <c r="G12" t="s">
        <v>114</v>
      </c>
    </row>
    <row r="13" spans="1:145" x14ac:dyDescent="0.15">
      <c r="B13" t="s">
        <v>115</v>
      </c>
      <c r="C13" t="s">
        <v>116</v>
      </c>
      <c r="D13" t="s">
        <v>117</v>
      </c>
      <c r="E13" t="s">
        <v>117</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2022-12-01T02:01:13Z</dcterms:created>
  <dcterms:modified xsi:type="dcterms:W3CDTF">2023-01-18T09:57:34Z</dcterms:modified>
  <cp:category/>
</cp:coreProperties>
</file>