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92.168.100.209\07_復興建設課\03_水道係\04_簡易水道\15_調査関係\その他一般調査\R4\2023-01-11Fwd 【県市町村課：125〆】公営企業に係る経営比較分析表（令和３年度決算）の分析等について（依頼）\提出\簡水\"/>
    </mc:Choice>
  </mc:AlternateContent>
  <xr:revisionPtr revIDLastSave="0" documentId="13_ncr:1_{AF713C47-10EF-481E-9CFE-5071EA0B92C2}" xr6:coauthVersionLast="36" xr6:coauthVersionMax="36" xr10:uidLastSave="{00000000-0000-0000-0000-000000000000}"/>
  <workbookProtection workbookAlgorithmName="SHA-512" workbookHashValue="TBZxi5m5OiKChvZLnMSbC7FAReFhIqd/AkUhv8g+pIS5xp8Fd9C5V28sFE9YjsJoG7VVBqBb+fgm3hEh0PGG/Q==" workbookSaltValue="NcCqaw9hJfn8QQkzMvh6Kw==" workbookSpinCount="100000" lockStructure="1"/>
  <bookViews>
    <workbookView showHorizontalScroll="0" showVerticalScroll="0" showSheetTabs="0" xWindow="0" yWindow="0" windowWidth="20490" windowHeight="697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AL10" i="4"/>
  <c r="W10" i="4"/>
  <c r="P10" i="4"/>
  <c r="BB8" i="4"/>
  <c r="AD8" i="4"/>
  <c r="W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<sst xmlns="http://schemas.openxmlformats.org/spreadsheetml/2006/main" count="233" uniqueCount="116">
  <si>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</si>
  <si>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</si>
  <si>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</si>
  <si>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</si>
  <si>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</si>
  <si>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</si>
  <si>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</si>
  <si>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</si>
  <si>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</si>
  <si>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</si>
  <si>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</si>
  <si>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</si>
  <si>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</si>
  <si>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</si>
  <si>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</si>
  <si>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</si>
  <si>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</si>
  <si>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</si>
  <si>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</si>
  <si>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</si>
  <si>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</si>
  <si>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</si>
  <si>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</si>
  <si>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</si>
  <si>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</si>
  <si>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</si>
  <si>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</si>
  <si>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</si>
  <si>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</si>
  <si>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</si>
  <si>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</si>
  <si>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</si>
  <si>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</si>
  <si>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</si>
  <si>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</si>
  <si>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</si>
  <si>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</si>
  <si>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</si>
  <si>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</si>
  <si>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</si>
  <si>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</si>
  <si>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</si>
  <si>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</si>
  <si>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</si>
  <si>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</si>
  <si>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</si>
  <si>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</si>
  <si>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</si>
  <si>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</si>
  <si>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</si>
  <si>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</si>
  <si>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</si>
  <si>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</si>
  <si>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</si>
  <si>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</si>
  <si>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</si>
  <si>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</si>
  <si>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</si>
  <si>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</si>
  <si>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</si>
  <si>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</si>
  <si>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</si>
  <si>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</si>
  <si>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</si>
  <si>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</si>
  <si>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</si>
  <si>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</si>
  <si>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</si>
  <si>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</si>
  <si>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</si>
  <si>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</si>
  <si>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</si>
  <si>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</si>
  <si>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</si>
  <si>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</si>
  <si>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</si>
  <si>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</si>
  <si>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</si>
  <si>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</si>
  <si>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</si>
  <si>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</si>
  <si>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</si>
  <si>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</si>
  <si>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</si>
  <si>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</si>
  <si>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</si>
  <si>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</si>
  <si>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</si>
  <si>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</si>
  <si>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</si>
  <si>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</si>
  <si>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</si>
  <si>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</si>
  <si>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</si>
  <si>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</si>
  <si>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西原村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</si>
  <si>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</si>
  <si>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</si>
  <si>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</si>
  <si>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</si>
  <si>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</si>
  <si>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</si>
  <si>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</si>
  <si>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</si>
  <si>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</si>
  <si>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</si>
  <si>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</si>
  <si>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</si>
  <si>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</si>
  <si>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</si>
  <si>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</si>
  <si>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</si>
  <si>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</si>
  <si>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①該当数値なし
②該当数値なし
③水源地、配水池などの施設や水道管ともに年々老
朽化が進み、大幅な改修の必要性や漏水による修繕
が増加している状態にある。施設・設備については計画的・効率的な更新を実施していく必要があり、また老朽管については管路更新整備計画を策定し、効率的な布設替えを行い安定的な給水確保を図る。</t>
    <rPh sb="17" eb="20">
      <t>スイゲンチ</t>
    </rPh>
    <rPh sb="71" eb="73">
      <t>ジョウタイ</t>
    </rPh>
    <phoneticPr fontId="4"/>
  </si>
  <si>
    <t>　経営の健全性及び効率性に係る指標を分析すると、おおむね健全な状態である。
　しかしながら、今後は施設・管路の更新需要の増大等が見込まれるため、アセットマネジメントや経営戦略を策定し、事業の規模適正化や長期的な収支予測を立て、計画的に事業を行うよう取り組んでいく必要がある。</t>
    <rPh sb="83" eb="87">
      <t>ケイエイセンリャク</t>
    </rPh>
    <rPh sb="110" eb="111">
      <t>タ</t>
    </rPh>
    <phoneticPr fontId="4"/>
  </si>
  <si>
    <t xml:space="preserve">①水道事業の収益は、令和3年度において西原村の他簡易水道事業との水道事業統合により加入金等で一時的に収益的収支比率が大幅に増加している。
②該当数値なし
③該当数値なし
④企業債残高対給水収益比率は、平均値より大幅に低くなっているものの、今後の施設更新時に適切な投資規模となるものか分析し、経営改善に努める必要がある。
⑤料金回収率は、類似団体平均値より高い値ではあるが100％を下回っており、適正な水道料金の設定、経費削減等に努めていく必要がある。
⑥給水原価は、良質な地下水に恵まれており、類
似団体平均値よりも低く抑えられてる。
⑦施設利用率は、平均より高い水準となっており、適切な施設利用が行われている。今後も他簡易水道事業との統合も控えていることから、施設更新時等には施設規模の検討を行う必要がある。
⑧有収率は、類似団体平均値より高い値となっているが、今後も老朽化した施設・配管等を更新していくことで有収率の向上を図る。
</t>
    <rPh sb="10" eb="12">
      <t>レイワ</t>
    </rPh>
    <rPh sb="13" eb="15">
      <t>ネンド</t>
    </rPh>
    <rPh sb="19" eb="22">
      <t>ニシハラムラ</t>
    </rPh>
    <rPh sb="24" eb="28">
      <t>カンイスイドウ</t>
    </rPh>
    <rPh sb="32" eb="36">
      <t>スイドウジギョウ</t>
    </rPh>
    <rPh sb="36" eb="38">
      <t>トウゴウ</t>
    </rPh>
    <rPh sb="41" eb="45">
      <t>カニュウキントウ</t>
    </rPh>
    <rPh sb="46" eb="49">
      <t>イチジテキ</t>
    </rPh>
    <rPh sb="58" eb="60">
      <t>オオハバ</t>
    </rPh>
    <rPh sb="61" eb="63">
      <t>ゾウカ</t>
    </rPh>
    <rPh sb="70" eb="72">
      <t>ガイトウ</t>
    </rPh>
    <rPh sb="72" eb="74">
      <t>スウチ</t>
    </rPh>
    <rPh sb="179" eb="180">
      <t>アタイ</t>
    </rPh>
    <rPh sb="190" eb="191">
      <t>シタ</t>
    </rPh>
    <rPh sb="197" eb="199">
      <t>テキセイ</t>
    </rPh>
    <rPh sb="200" eb="204">
      <t>スイドウリョウキン</t>
    </rPh>
    <rPh sb="205" eb="207">
      <t>セッテイ</t>
    </rPh>
    <rPh sb="208" eb="213">
      <t>ケイヒサクゲントウ</t>
    </rPh>
    <rPh sb="214" eb="215">
      <t>ツト</t>
    </rPh>
    <rPh sb="219" eb="221">
      <t>ヒツヨウ</t>
    </rPh>
    <rPh sb="306" eb="308">
      <t>コンゴ</t>
    </rPh>
    <rPh sb="309" eb="310">
      <t>タ</t>
    </rPh>
    <rPh sb="314" eb="316">
      <t>ジギョウ</t>
    </rPh>
    <rPh sb="321" eb="322">
      <t>ヒカ</t>
    </rPh>
    <rPh sb="347" eb="348">
      <t>オコナ</t>
    </rPh>
    <rPh sb="371" eb="372">
      <t>タカ</t>
    </rPh>
    <rPh sb="373" eb="374">
      <t>アタイ</t>
    </rPh>
    <rPh sb="382" eb="38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</si>
</sst>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1.5</c:v>
                </c:pt>
                <c:pt idx="1">
                  <c:v>0</c:v>
                </c:pt>
                <c:pt idx="2" formatCode="#,##0.00;&quot;△&quot;#,##0.00;&quot;-&quot;">
                  <c:v>1.26</c:v>
                </c:pt>
                <c:pt idx="3" formatCode="#,##0.00;&quot;△&quot;#,##0.00;&quot;-&quot;">
                  <c:v>0.89</c:v>
                </c:pt>
                <c:pt idx="4" formatCode="#,##0.00;&quot;△&quot;#,##0.00;&quot;-&quot;">
                  <c:v>0.78</c:v>
                </c:pt>
              </c:numCache>
            </c:numRef>
          </c:val>
          <c:extLst>
            <c:ext xmlns:c16="http://schemas.microsoft.com/office/drawing/2014/chart" uri="{C3380CC4-5D6E-409C-BE32-E72D297353CC}">
              <c16:uniqueId val="{00000000-093B-4F77-A96A-FCB7DEE3C95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093B-4F77-A96A-FCB7DEE3C95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74.77</c:v>
                </c:pt>
                <c:pt idx="1">
                  <c:v>66.94</c:v>
                </c:pt>
                <c:pt idx="2">
                  <c:v>64.83</c:v>
                </c:pt>
                <c:pt idx="3">
                  <c:v>63.37</c:v>
                </c:pt>
                <c:pt idx="4">
                  <c:v>63.7</c:v>
                </c:pt>
              </c:numCache>
            </c:numRef>
          </c:val>
          <c:extLst>
            <c:ext xmlns:c16="http://schemas.microsoft.com/office/drawing/2014/chart" uri="{C3380CC4-5D6E-409C-BE32-E72D297353CC}">
              <c16:uniqueId val="{00000000-74E7-4003-A604-44696D1A67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74E7-4003-A604-44696D1A67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77.37</c:v>
                </c:pt>
                <c:pt idx="1">
                  <c:v>81.27</c:v>
                </c:pt>
                <c:pt idx="2">
                  <c:v>85.67</c:v>
                </c:pt>
                <c:pt idx="3">
                  <c:v>91.25</c:v>
                </c:pt>
                <c:pt idx="4">
                  <c:v>93.58</c:v>
                </c:pt>
              </c:numCache>
            </c:numRef>
          </c:val>
          <c:extLst>
            <c:ext xmlns:c16="http://schemas.microsoft.com/office/drawing/2014/chart" uri="{C3380CC4-5D6E-409C-BE32-E72D297353CC}">
              <c16:uniqueId val="{00000000-BE5F-474B-9486-BFF7E18DD2D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BE5F-474B-9486-BFF7E18DD2D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60.22</c:v>
                </c:pt>
                <c:pt idx="1">
                  <c:v>84.29</c:v>
                </c:pt>
                <c:pt idx="2">
                  <c:v>94.92</c:v>
                </c:pt>
                <c:pt idx="3">
                  <c:v>84.48</c:v>
                </c:pt>
                <c:pt idx="4">
                  <c:v>129.25</c:v>
                </c:pt>
              </c:numCache>
            </c:numRef>
          </c:val>
          <c:extLst>
            <c:ext xmlns:c16="http://schemas.microsoft.com/office/drawing/2014/chart" uri="{C3380CC4-5D6E-409C-BE32-E72D297353CC}">
              <c16:uniqueId val="{00000000-72BA-406B-B027-387EF5D6C44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72BA-406B-B027-387EF5D6C44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84-4D0A-B359-1C84C227B79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84-4D0A-B359-1C84C227B79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C-4880-9185-3385ACCB6E3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C-4880-9185-3385ACCB6E3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F-427F-A57C-0AD9BCEA346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F-427F-A57C-0AD9BCEA346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9-4597-BF37-FA3A11E8482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9-4597-BF37-FA3A11E8482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460.18</c:v>
                </c:pt>
                <c:pt idx="1">
                  <c:v>443.03</c:v>
                </c:pt>
                <c:pt idx="2">
                  <c:v>377.84</c:v>
                </c:pt>
                <c:pt idx="3">
                  <c:v>308.24</c:v>
                </c:pt>
                <c:pt idx="4">
                  <c:v>263.04000000000002</c:v>
                </c:pt>
              </c:numCache>
            </c:numRef>
          </c:val>
          <c:extLst>
            <c:ext xmlns:c16="http://schemas.microsoft.com/office/drawing/2014/chart" uri="{C3380CC4-5D6E-409C-BE32-E72D297353CC}">
              <c16:uniqueId val="{00000000-2DFC-4BFB-8072-CBF955932C7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2DFC-4BFB-8072-CBF955932C7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23.05</c:v>
                </c:pt>
                <c:pt idx="1">
                  <c:v>83.9</c:v>
                </c:pt>
                <c:pt idx="2">
                  <c:v>90.67</c:v>
                </c:pt>
                <c:pt idx="3">
                  <c:v>84.07</c:v>
                </c:pt>
                <c:pt idx="4">
                  <c:v>91.27</c:v>
                </c:pt>
              </c:numCache>
            </c:numRef>
          </c:val>
          <c:extLst>
            <c:ext xmlns:c16="http://schemas.microsoft.com/office/drawing/2014/chart" uri="{C3380CC4-5D6E-409C-BE32-E72D297353CC}">
              <c16:uniqueId val="{00000000-102B-414D-AA23-AFD39AC69B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102B-414D-AA23-AFD39AC69B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532.86</c:v>
                </c:pt>
                <c:pt idx="1">
                  <c:v>144.37</c:v>
                </c:pt>
                <c:pt idx="2">
                  <c:v>134.36000000000001</c:v>
                </c:pt>
                <c:pt idx="3">
                  <c:v>146.91999999999999</c:v>
                </c:pt>
                <c:pt idx="4">
                  <c:v>135.47</c:v>
                </c:pt>
              </c:numCache>
            </c:numRef>
          </c:val>
          <c:extLst>
            <c:ext xmlns:c16="http://schemas.microsoft.com/office/drawing/2014/chart" uri="{C3380CC4-5D6E-409C-BE32-E72D297353CC}">
              <c16:uniqueId val="{00000000-35AF-4270-9EB4-DC7EF3500F3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5AF-4270-9EB4-DC7EF3500F3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BD34" sqref="BD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西原村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6729</v>
      </c>
      <c r="AM8" s="37"/>
      <c r="AN8" s="37"/>
      <c r="AO8" s="37"/>
      <c r="AP8" s="37"/>
      <c r="AQ8" s="37"/>
      <c r="AR8" s="37"/>
      <c r="AS8" s="37"/>
      <c r="AT8" s="38">
        <f>データ!$S$6</f>
        <v>77.22</v>
      </c>
      <c r="AU8" s="38"/>
      <c r="AV8" s="38"/>
      <c r="AW8" s="38"/>
      <c r="AX8" s="38"/>
      <c r="AY8" s="38"/>
      <c r="AZ8" s="38"/>
      <c r="BA8" s="38"/>
      <c r="BB8" s="38">
        <f>データ!$T$6</f>
        <v>87.14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64.75</v>
      </c>
      <c r="Q10" s="38"/>
      <c r="R10" s="38"/>
      <c r="S10" s="38"/>
      <c r="T10" s="38"/>
      <c r="U10" s="38"/>
      <c r="V10" s="38"/>
      <c r="W10" s="37">
        <f>データ!$Q$6</f>
        <v>2112</v>
      </c>
      <c r="X10" s="37"/>
      <c r="Y10" s="37"/>
      <c r="Z10" s="37"/>
      <c r="AA10" s="37"/>
      <c r="AB10" s="37"/>
      <c r="AC10" s="37"/>
      <c r="AD10" s="2"/>
      <c r="AE10" s="2"/>
      <c r="AF10" s="2"/>
      <c r="AG10" s="2"/>
      <c r="AH10" s="2"/>
      <c r="AI10" s="2"/>
      <c r="AJ10" s="2"/>
      <c r="AK10" s="2"/>
      <c r="AL10" s="37">
        <f>データ!$U$6</f>
        <v>4371</v>
      </c>
      <c r="AM10" s="37"/>
      <c r="AN10" s="37"/>
      <c r="AO10" s="37"/>
      <c r="AP10" s="37"/>
      <c r="AQ10" s="37"/>
      <c r="AR10" s="37"/>
      <c r="AS10" s="37"/>
      <c r="AT10" s="38">
        <f>データ!$V$6</f>
        <v>7.15</v>
      </c>
      <c r="AU10" s="38"/>
      <c r="AV10" s="38"/>
      <c r="AW10" s="38"/>
      <c r="AX10" s="38"/>
      <c r="AY10" s="38"/>
      <c r="AZ10" s="38"/>
      <c r="BA10" s="38"/>
      <c r="BB10" s="38">
        <f>データ!$W$6</f>
        <v>611.33000000000004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TlPSBCXsqK0cpnyrfZJoylhR1ebH43o1DLcgT9VJ1/CZzuxKffq8IsUQh3Gx5eYZEm7ynFX4iEOmsFFH9W97GQ==" saltValue="oDJvvDqGvCyGX7KXtKLz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434329</v>
      </c>
      <c r="D6" s="20">
        <f t="shared" si="3"/>
        <v>47</v>
      </c>
      <c r="E6" s="20">
        <f t="shared" si="3"/>
        <v>1</v>
      </c>
      <c r="F6" s="20">
        <f t="shared" si="3"/>
        <v>0</v>
      </c>
      <c r="G6" s="20">
        <f t="shared" si="3"/>
        <v>0</v>
      </c>
      <c r="H6" s="20" t="str">
        <f t="shared" si="3"/>
        <v>熊本県　西原村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64.75</v>
      </c>
      <c r="Q6" s="21">
        <f t="shared" si="3"/>
        <v>2112</v>
      </c>
      <c r="R6" s="21">
        <f t="shared" si="3"/>
        <v>6729</v>
      </c>
      <c r="S6" s="21">
        <f t="shared" si="3"/>
        <v>77.22</v>
      </c>
      <c r="T6" s="21">
        <f t="shared" si="3"/>
        <v>87.14</v>
      </c>
      <c r="U6" s="21">
        <f t="shared" si="3"/>
        <v>4371</v>
      </c>
      <c r="V6" s="21">
        <f t="shared" si="3"/>
        <v>7.15</v>
      </c>
      <c r="W6" s="21">
        <f t="shared" si="3"/>
        <v>611.33000000000004</v>
      </c>
      <c r="X6" s="22">
        <f>IF(X7="",NA(),X7)</f>
        <v>60.22</v>
      </c>
      <c r="Y6" s="22">
        <f t="shared" ref="Y6:AG6" si="4">IF(Y7="",NA(),Y7)</f>
        <v>84.29</v>
      </c>
      <c r="Z6" s="22">
        <f t="shared" si="4"/>
        <v>94.92</v>
      </c>
      <c r="AA6" s="22">
        <f t="shared" si="4"/>
        <v>84.48</v>
      </c>
      <c r="AB6" s="22">
        <f t="shared" si="4"/>
        <v>129.25</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460.18</v>
      </c>
      <c r="BF6" s="22">
        <f t="shared" ref="BF6:BN6" si="7">IF(BF7="",NA(),BF7)</f>
        <v>443.03</v>
      </c>
      <c r="BG6" s="22">
        <f t="shared" si="7"/>
        <v>377.84</v>
      </c>
      <c r="BH6" s="22">
        <f t="shared" si="7"/>
        <v>308.24</v>
      </c>
      <c r="BI6" s="22">
        <f t="shared" si="7"/>
        <v>263.04000000000002</v>
      </c>
      <c r="BJ6" s="22">
        <f t="shared" si="7"/>
        <v>1061.58</v>
      </c>
      <c r="BK6" s="22">
        <f t="shared" si="7"/>
        <v>1007.7</v>
      </c>
      <c r="BL6" s="22">
        <f t="shared" si="7"/>
        <v>1018.52</v>
      </c>
      <c r="BM6" s="22">
        <f t="shared" si="7"/>
        <v>949.61</v>
      </c>
      <c r="BN6" s="22">
        <f t="shared" si="7"/>
        <v>918.84</v>
      </c>
      <c r="BO6" s="21" t="str">
        <f>IF(BO7="","",IF(BO7="-","【-】","【"&amp;SUBSTITUTE(TEXT(BO7,"#,##0.00"),"-","△")&amp;"】"))</f>
        <v>【940.88】</v>
      </c>
      <c r="BP6" s="22">
        <f>IF(BP7="",NA(),BP7)</f>
        <v>23.05</v>
      </c>
      <c r="BQ6" s="22">
        <f t="shared" ref="BQ6:BY6" si="8">IF(BQ7="",NA(),BQ7)</f>
        <v>83.9</v>
      </c>
      <c r="BR6" s="22">
        <f t="shared" si="8"/>
        <v>90.67</v>
      </c>
      <c r="BS6" s="22">
        <f t="shared" si="8"/>
        <v>84.07</v>
      </c>
      <c r="BT6" s="22">
        <f t="shared" si="8"/>
        <v>91.27</v>
      </c>
      <c r="BU6" s="22">
        <f t="shared" si="8"/>
        <v>58.52</v>
      </c>
      <c r="BV6" s="22">
        <f t="shared" si="8"/>
        <v>59.22</v>
      </c>
      <c r="BW6" s="22">
        <f t="shared" si="8"/>
        <v>58.79</v>
      </c>
      <c r="BX6" s="22">
        <f t="shared" si="8"/>
        <v>58.41</v>
      </c>
      <c r="BY6" s="22">
        <f t="shared" si="8"/>
        <v>58.27</v>
      </c>
      <c r="BZ6" s="21" t="str">
        <f>IF(BZ7="","",IF(BZ7="-","【-】","【"&amp;SUBSTITUTE(TEXT(BZ7,"#,##0.00"),"-","△")&amp;"】"))</f>
        <v>【54.59】</v>
      </c>
      <c r="CA6" s="22">
        <f>IF(CA7="",NA(),CA7)</f>
        <v>532.86</v>
      </c>
      <c r="CB6" s="22">
        <f t="shared" ref="CB6:CJ6" si="9">IF(CB7="",NA(),CB7)</f>
        <v>144.37</v>
      </c>
      <c r="CC6" s="22">
        <f t="shared" si="9"/>
        <v>134.36000000000001</v>
      </c>
      <c r="CD6" s="22">
        <f t="shared" si="9"/>
        <v>146.91999999999999</v>
      </c>
      <c r="CE6" s="22">
        <f t="shared" si="9"/>
        <v>135.47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74.77</v>
      </c>
      <c r="CM6" s="22">
        <f t="shared" ref="CM6:CU6" si="10">IF(CM7="",NA(),CM7)</f>
        <v>66.94</v>
      </c>
      <c r="CN6" s="22">
        <f t="shared" si="10"/>
        <v>64.83</v>
      </c>
      <c r="CO6" s="22">
        <f t="shared" si="10"/>
        <v>63.37</v>
      </c>
      <c r="CP6" s="22">
        <f t="shared" si="10"/>
        <v>63.7</v>
      </c>
      <c r="CQ6" s="22">
        <f t="shared" si="10"/>
        <v>57.3</v>
      </c>
      <c r="CR6" s="22">
        <f t="shared" si="10"/>
        <v>56.76</v>
      </c>
      <c r="CS6" s="22">
        <f t="shared" si="10"/>
        <v>56.04</v>
      </c>
      <c r="CT6" s="22">
        <f t="shared" si="10"/>
        <v>58.52</v>
      </c>
      <c r="CU6" s="22">
        <f t="shared" si="10"/>
        <v>58.88</v>
      </c>
      <c r="CV6" s="21" t="str">
        <f>IF(CV7="","",IF(CV7="-","【-】","【"&amp;SUBSTITUTE(TEXT(CV7,"#,##0.00"),"-","△")&amp;"】"))</f>
        <v>【56.42】</v>
      </c>
      <c r="CW6" s="22">
        <f>IF(CW7="",NA(),CW7)</f>
        <v>77.37</v>
      </c>
      <c r="CX6" s="22">
        <f t="shared" ref="CX6:DF6" si="11">IF(CX7="",NA(),CX7)</f>
        <v>81.27</v>
      </c>
      <c r="CY6" s="22">
        <f t="shared" si="11"/>
        <v>85.67</v>
      </c>
      <c r="CZ6" s="22">
        <f t="shared" si="11"/>
        <v>91.25</v>
      </c>
      <c r="DA6" s="22">
        <f t="shared" si="11"/>
        <v>93.58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1.5</v>
      </c>
      <c r="EE6" s="21">
        <f t="shared" ref="EE6:EM6" si="14">IF(EE7="",NA(),EE7)</f>
        <v>0</v>
      </c>
      <c r="EF6" s="22">
        <f t="shared" si="14"/>
        <v>1.26</v>
      </c>
      <c r="EG6" s="22">
        <f t="shared" si="14"/>
        <v>0.89</v>
      </c>
      <c r="EH6" s="22">
        <f t="shared" si="14"/>
        <v>0.78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434329</v>
      </c>
      <c r="D7" s="24">
        <v>47</v>
      </c>
      <c r="E7" s="24">
        <v>1</v>
      </c>
      <c r="F7" s="24">
        <v>0</v>
      </c>
      <c r="G7" s="24">
        <v>0</v>
      </c>
      <c r="H7" s="24" t="s">
        <v>95</v>
      </c>
      <c r="I7" s="24" t="s">
        <v>96</v>
      </c>
      <c r="J7" s="24" t="s">
        <v>97</v>
      </c>
      <c r="K7" s="24" t="s">
        <v>98</v>
      </c>
      <c r="L7" s="24" t="s">
        <v>99</v>
      </c>
      <c r="M7" s="24" t="s">
        <v>100</v>
      </c>
      <c r="N7" s="25" t="s">
        <v>101</v>
      </c>
      <c r="O7" s="25" t="s">
        <v>102</v>
      </c>
      <c r="P7" s="25">
        <v>64.75</v>
      </c>
      <c r="Q7" s="25">
        <v>2112</v>
      </c>
      <c r="R7" s="25">
        <v>6729</v>
      </c>
      <c r="S7" s="25">
        <v>77.22</v>
      </c>
      <c r="T7" s="25">
        <v>87.14</v>
      </c>
      <c r="U7" s="25">
        <v>4371</v>
      </c>
      <c r="V7" s="25">
        <v>7.15</v>
      </c>
      <c r="W7" s="25">
        <v>611.33000000000004</v>
      </c>
      <c r="X7" s="25">
        <v>60.22</v>
      </c>
      <c r="Y7" s="25">
        <v>84.29</v>
      </c>
      <c r="Z7" s="25">
        <v>94.92</v>
      </c>
      <c r="AA7" s="25">
        <v>84.48</v>
      </c>
      <c r="AB7" s="25">
        <v>129.25</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460.18</v>
      </c>
      <c r="BF7" s="25">
        <v>443.03</v>
      </c>
      <c r="BG7" s="25">
        <v>377.84</v>
      </c>
      <c r="BH7" s="25">
        <v>308.24</v>
      </c>
      <c r="BI7" s="25">
        <v>263.04000000000002</v>
      </c>
      <c r="BJ7" s="25">
        <v>1061.58</v>
      </c>
      <c r="BK7" s="25">
        <v>1007.7</v>
      </c>
      <c r="BL7" s="25">
        <v>1018.52</v>
      </c>
      <c r="BM7" s="25">
        <v>949.61</v>
      </c>
      <c r="BN7" s="25">
        <v>918.84</v>
      </c>
      <c r="BO7" s="25">
        <v>940.88</v>
      </c>
      <c r="BP7" s="25">
        <v>23.05</v>
      </c>
      <c r="BQ7" s="25">
        <v>83.9</v>
      </c>
      <c r="BR7" s="25">
        <v>90.67</v>
      </c>
      <c r="BS7" s="25">
        <v>84.07</v>
      </c>
      <c r="BT7" s="25">
        <v>91.27</v>
      </c>
      <c r="BU7" s="25">
        <v>58.52</v>
      </c>
      <c r="BV7" s="25">
        <v>59.22</v>
      </c>
      <c r="BW7" s="25">
        <v>58.79</v>
      </c>
      <c r="BX7" s="25">
        <v>58.41</v>
      </c>
      <c r="BY7" s="25">
        <v>58.27</v>
      </c>
      <c r="BZ7" s="25">
        <v>54.59</v>
      </c>
      <c r="CA7" s="25">
        <v>532.86</v>
      </c>
      <c r="CB7" s="25">
        <v>144.37</v>
      </c>
      <c r="CC7" s="25">
        <v>134.36000000000001</v>
      </c>
      <c r="CD7" s="25">
        <v>146.91999999999999</v>
      </c>
      <c r="CE7" s="25">
        <v>135.47</v>
      </c>
      <c r="CF7" s="25">
        <v>296.3</v>
      </c>
      <c r="CG7" s="25">
        <v>292.89999999999998</v>
      </c>
      <c r="CH7" s="25">
        <v>298.25</v>
      </c>
      <c r="CI7" s="25">
        <v>303.27999999999997</v>
      </c>
      <c r="CJ7" s="25">
        <v>303.81</v>
      </c>
      <c r="CK7" s="25">
        <v>301.2</v>
      </c>
      <c r="CL7" s="25">
        <v>74.77</v>
      </c>
      <c r="CM7" s="25">
        <v>66.94</v>
      </c>
      <c r="CN7" s="25">
        <v>64.83</v>
      </c>
      <c r="CO7" s="25">
        <v>63.37</v>
      </c>
      <c r="CP7" s="25">
        <v>63.7</v>
      </c>
      <c r="CQ7" s="25">
        <v>57.3</v>
      </c>
      <c r="CR7" s="25">
        <v>56.76</v>
      </c>
      <c r="CS7" s="25">
        <v>56.04</v>
      </c>
      <c r="CT7" s="25">
        <v>58.52</v>
      </c>
      <c r="CU7" s="25">
        <v>58.88</v>
      </c>
      <c r="CV7" s="25">
        <v>56.42</v>
      </c>
      <c r="CW7" s="25">
        <v>77.37</v>
      </c>
      <c r="CX7" s="25">
        <v>81.27</v>
      </c>
      <c r="CY7" s="25">
        <v>85.67</v>
      </c>
      <c r="CZ7" s="25">
        <v>91.25</v>
      </c>
      <c r="DA7" s="25">
        <v>93.58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1.5</v>
      </c>
      <c r="EE7" s="25">
        <v>0</v>
      </c>
      <c r="EF7" s="25">
        <v>1.26</v>
      </c>
      <c r="EG7" s="25">
        <v>0.89</v>
      </c>
      <c r="EH7" s="25">
        <v>0.78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2022-12-01T01:11:45Z</dcterms:created>
  <dcterms:modified xsi:type="dcterms:W3CDTF">2023-02-13T23:44:14Z</dcterms:modified>
  <cp:category/>
</cp:coreProperties>
</file>