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100600_建設課\05_上下水道係\67_経営比較分析\R4年度\2023.1.10【県市町村課：125〆】公営企業に係る経営比較分析表（令和３年度決算）の分析等について（依頼）\19 和水町\簡水\"/>
    </mc:Choice>
  </mc:AlternateContent>
  <workbookProtection workbookAlgorithmName="SHA-512" workbookHashValue="lTT9A/Rou8wPQtdZisdTTtSXYCvWv2E/YS1BaBbH5IPbCaFSNNCZqz4Ty/RFxFKX3TgCUQiHp3zVLu8lpPjUcQ==" workbookSaltValue="FsO1PHvoJ3A7SUdyfsAzKg=="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<sst xmlns="http://schemas.openxmlformats.org/spreadsheetml/2006/main" count="233" uniqueCount="117">
  <si>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</si>
  <si>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</si>
  <si>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</si>
  <si>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</si>
  <si>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</si>
  <si>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</si>
  <si>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</si>
  <si>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</si>
  <si>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</si>
  <si>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</si>
  <si>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</si>
  <si>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</si>
  <si>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</si>
  <si>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</si>
  <si>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</si>
  <si>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</si>
  <si>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</si>
  <si>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</si>
  <si>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</si>
  <si>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</si>
  <si>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</si>
  <si>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</si>
  <si>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</si>
  <si>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</si>
  <si>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</si>
  <si>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</si>
  <si>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</si>
  <si>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</si>
  <si>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</si>
  <si>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</si>
  <si>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</si>
  <si>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</si>
  <si>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</si>
  <si>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</si>
  <si>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</si>
  <si>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</si>
  <si>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</si>
  <si>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</si>
  <si>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</si>
  <si>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</si>
  <si>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</si>
  <si>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</si>
  <si>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</si>
  <si>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</si>
  <si>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</si>
  <si>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</si>
  <si>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</si>
  <si>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</si>
  <si>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</si>
  <si>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</si>
  <si>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</si>
  <si>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</si>
  <si>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</si>
  <si>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</si>
  <si>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</si>
  <si>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</si>
  <si>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</si>
  <si>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</si>
  <si>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</si>
  <si>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</si>
  <si>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</si>
  <si>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</si>
  <si>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</si>
  <si>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</si>
  <si>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</si>
  <si>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</si>
  <si>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</si>
  <si>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</si>
  <si>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</si>
  <si>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</si>
  <si>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</si>
  <si>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</si>
  <si>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</si>
  <si>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</si>
  <si>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</si>
  <si>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</si>
  <si>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</si>
  <si>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</si>
  <si>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</si>
  <si>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</si>
  <si>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</si>
  <si>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</si>
  <si>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</si>
  <si>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</si>
  <si>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</si>
  <si>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</si>
  <si>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</si>
  <si>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</si>
  <si>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</si>
  <si>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</si>
  <si>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</si>
  <si>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</si>
  <si>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</si>
  <si>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</si>
  <si>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</si>
  <si>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</si>
  <si>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</si>
  <si>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</si>
  <si>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</si>
  <si>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</si>
  <si>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</si>
  <si>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</si>
  <si>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</si>
  <si>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</si>
  <si>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</si>
  <si>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</si>
  <si>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</si>
  <si>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</si>
  <si>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</si>
  <si>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</si>
  <si>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</si>
  <si>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</si>
  <si>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</si>
  <si>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</si>
  <si>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当町の水道管は、平成元年度より整備されており、一番古いもので３０年を経過しています。他団体に比べれば比較的新しいですが、年々少しずつ漏水箇所が発見されていることから、令和4年度から計画的に更新を進めていく予定です。
　管路更新ついては、多額な投資が必要となることから更新計画の検討、財政計画等、様々な課題を複合的にとらえ、限られた財源の中で効率的な実施に努めます。</t>
    <phoneticPr fontId="4"/>
  </si>
  <si>
    <t>現時点では概ね堅調な経営状況ではあるものの、維持管理費の増加や起債償還など財政的に厳しい状況にあり、施設のポンプや設備等も更新時期を迎えています。計画的に更新を進めて行くために計画を作成し財政状況を見ながら事業を進めて行きます。
　また、急速な人口減少等に伴うサービス需要の減少や施設の老朽化に伴う更新需要の増大等、経営環境が厳しさを増す中、経費の削減、企業債残高の低減等により、将来負担の軽減を図るとともに、将来の需要に見合った施設計画の策定、水道施設の老朽施設の更新、老朽管の更新への効率的な財源配分に努め、経営基盤の強化を図ります。
　和水町簡易水道事業は、平成29年3月に経営戦略の策定を行っており、令和7年度までに見直しを行う予定です。</t>
    <rPh sb="304" eb="306">
      <t>レイワ</t>
    </rPh>
    <rPh sb="307" eb="309">
      <t>ネンド</t>
    </rPh>
    <rPh sb="312" eb="314">
      <t>ミナオ</t>
    </rPh>
    <rPh sb="316" eb="317">
      <t>オコナ</t>
    </rPh>
    <rPh sb="318" eb="320">
      <t>ヨテイ</t>
    </rPh>
    <phoneticPr fontId="4"/>
  </si>
  <si>
    <t xml:space="preserve">経営の健全性について、給水収益は少しずつ増加しており、総費用の維持修繕費費や委託料等が今年度は減少したため収益的収支比率が微増となっています。
　当町は県内でも高い使用料金設定となっており、町全体の普及率が低く、自家用井戸や井戸と町水との併用世帯が多い為収益があまり上がりません。今後の人口減少や維持管理費の増加等を踏まえ、費用面では経費削減を、収入面では加入促進を行い健全性を堅持します。
　経営の効率性については、将来の人口減少等による水需要の低下と減収を踏まえ、施設のダウンサイジング等を検討していきます。
</t>
    <rPh sb="43" eb="46">
      <t>コンネンド</t>
    </rPh>
    <rPh sb="47" eb="49">
      <t>ゲンショウ</t>
    </rPh>
    <rPh sb="61" eb="63">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</si>
</sst>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0.69</c:v>
                </c:pt>
                <c:pt idx="1">
                  <c:v>0</c:v>
                </c:pt>
                <c:pt idx="2">
                  <c:v>0</c:v>
                </c:pt>
                <c:pt idx="3">
                  <c:v>0</c:v>
                </c:pt>
                <c:pt idx="4">
                  <c:v>0</c:v>
                </c:pt>
              </c:numCache>
            </c:numRef>
          </c:val>
          <c:extLst>
            <c:ext xmlns:c16="http://schemas.microsoft.com/office/drawing/2014/chart" uri="{C3380CC4-5D6E-409C-BE32-E72D297353CC}">
              <c16:uniqueId val="{00000000-979C-4FD9-BC26-B8FDB92981F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979C-4FD9-BC26-B8FDB92981F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52.08</c:v>
                </c:pt>
                <c:pt idx="1">
                  <c:v>55.41</c:v>
                </c:pt>
                <c:pt idx="2">
                  <c:v>55.23</c:v>
                </c:pt>
                <c:pt idx="3">
                  <c:v>57.36</c:v>
                </c:pt>
                <c:pt idx="4">
                  <c:v>55.79</c:v>
                </c:pt>
              </c:numCache>
            </c:numRef>
          </c:val>
          <c:extLst>
            <c:ext xmlns:c16="http://schemas.microsoft.com/office/drawing/2014/chart" uri="{C3380CC4-5D6E-409C-BE32-E72D297353CC}">
              <c16:uniqueId val="{00000000-910B-4BFD-B2F1-79F04E33C02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910B-4BFD-B2F1-79F04E33C02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99.18</c:v>
                </c:pt>
                <c:pt idx="1">
                  <c:v>95.13</c:v>
                </c:pt>
                <c:pt idx="2">
                  <c:v>98.78</c:v>
                </c:pt>
                <c:pt idx="3">
                  <c:v>92.09</c:v>
                </c:pt>
                <c:pt idx="4">
                  <c:v>97.42</c:v>
                </c:pt>
              </c:numCache>
            </c:numRef>
          </c:val>
          <c:extLst>
            <c:ext xmlns:c16="http://schemas.microsoft.com/office/drawing/2014/chart" uri="{C3380CC4-5D6E-409C-BE32-E72D297353CC}">
              <c16:uniqueId val="{00000000-D09A-4897-9C87-300AC030CFE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D09A-4897-9C87-300AC030CFE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71.75</c:v>
                </c:pt>
                <c:pt idx="1">
                  <c:v>73.38</c:v>
                </c:pt>
                <c:pt idx="2">
                  <c:v>68.459999999999994</c:v>
                </c:pt>
                <c:pt idx="3">
                  <c:v>59.99</c:v>
                </c:pt>
                <c:pt idx="4">
                  <c:v>63.61</c:v>
                </c:pt>
              </c:numCache>
            </c:numRef>
          </c:val>
          <c:extLst>
            <c:ext xmlns:c16="http://schemas.microsoft.com/office/drawing/2014/chart" uri="{C3380CC4-5D6E-409C-BE32-E72D297353CC}">
              <c16:uniqueId val="{00000000-E80D-4681-BB0C-FE144302301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E80D-4681-BB0C-FE144302301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1D-425C-B3AE-81E786800AC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1D-425C-B3AE-81E786800AC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AF-47EE-A59E-9E23A9161A9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F-47EE-A59E-9E23A9161A9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62-4786-A458-2E5347644F0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62-4786-A458-2E5347644F0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90-4748-A62A-6404299171E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90-4748-A62A-6404299171E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845.09</c:v>
                </c:pt>
                <c:pt idx="1">
                  <c:v>734.25</c:v>
                </c:pt>
                <c:pt idx="2">
                  <c:v>606.22</c:v>
                </c:pt>
                <c:pt idx="3">
                  <c:v>547.87</c:v>
                </c:pt>
                <c:pt idx="4">
                  <c:v>444.17</c:v>
                </c:pt>
              </c:numCache>
            </c:numRef>
          </c:val>
          <c:extLst>
            <c:ext xmlns:c16="http://schemas.microsoft.com/office/drawing/2014/chart" uri="{C3380CC4-5D6E-409C-BE32-E72D297353CC}">
              <c16:uniqueId val="{00000000-DDA8-4F33-BC9C-6972E1CF9E8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DDA8-4F33-BC9C-6972E1CF9E8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49.97</c:v>
                </c:pt>
                <c:pt idx="1">
                  <c:v>54.66</c:v>
                </c:pt>
                <c:pt idx="2">
                  <c:v>53.06</c:v>
                </c:pt>
                <c:pt idx="3">
                  <c:v>47.05</c:v>
                </c:pt>
                <c:pt idx="4">
                  <c:v>52.17</c:v>
                </c:pt>
              </c:numCache>
            </c:numRef>
          </c:val>
          <c:extLst>
            <c:ext xmlns:c16="http://schemas.microsoft.com/office/drawing/2014/chart" uri="{C3380CC4-5D6E-409C-BE32-E72D297353CC}">
              <c16:uniqueId val="{00000000-C965-42A4-BFAE-E854EC04154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C965-42A4-BFAE-E854EC04154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392.31</c:v>
                </c:pt>
                <c:pt idx="1">
                  <c:v>358.17</c:v>
                </c:pt>
                <c:pt idx="2">
                  <c:v>373.58</c:v>
                </c:pt>
                <c:pt idx="3">
                  <c:v>425.63</c:v>
                </c:pt>
                <c:pt idx="4">
                  <c:v>383.96</c:v>
                </c:pt>
              </c:numCache>
            </c:numRef>
          </c:val>
          <c:extLst>
            <c:ext xmlns:c16="http://schemas.microsoft.com/office/drawing/2014/chart" uri="{C3380CC4-5D6E-409C-BE32-E72D297353CC}">
              <c16:uniqueId val="{00000000-C4CA-47D6-9299-3C13E3D4B48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C4CA-47D6-9299-3C13E3D4B48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4" zoomScale="75" zoomScaleNormal="7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熊本県　和水町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9541</v>
      </c>
      <c r="AM8" s="60"/>
      <c r="AN8" s="60"/>
      <c r="AO8" s="60"/>
      <c r="AP8" s="60"/>
      <c r="AQ8" s="60"/>
      <c r="AR8" s="60"/>
      <c r="AS8" s="60"/>
      <c r="AT8" s="36">
        <f>データ!$S$6</f>
        <v>98.78</v>
      </c>
      <c r="AU8" s="36"/>
      <c r="AV8" s="36"/>
      <c r="AW8" s="36"/>
      <c r="AX8" s="36"/>
      <c r="AY8" s="36"/>
      <c r="AZ8" s="36"/>
      <c r="BA8" s="36"/>
      <c r="BB8" s="36">
        <f>データ!$T$6</f>
        <v>96.59</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16.2</v>
      </c>
      <c r="Q10" s="36"/>
      <c r="R10" s="36"/>
      <c r="S10" s="36"/>
      <c r="T10" s="36"/>
      <c r="U10" s="36"/>
      <c r="V10" s="36"/>
      <c r="W10" s="60">
        <f>データ!$Q$6</f>
        <v>3570</v>
      </c>
      <c r="X10" s="60"/>
      <c r="Y10" s="60"/>
      <c r="Z10" s="60"/>
      <c r="AA10" s="60"/>
      <c r="AB10" s="60"/>
      <c r="AC10" s="60"/>
      <c r="AD10" s="2"/>
      <c r="AE10" s="2"/>
      <c r="AF10" s="2"/>
      <c r="AG10" s="2"/>
      <c r="AH10" s="2"/>
      <c r="AI10" s="2"/>
      <c r="AJ10" s="2"/>
      <c r="AK10" s="2"/>
      <c r="AL10" s="60">
        <f>データ!$U$6</f>
        <v>1533</v>
      </c>
      <c r="AM10" s="60"/>
      <c r="AN10" s="60"/>
      <c r="AO10" s="60"/>
      <c r="AP10" s="60"/>
      <c r="AQ10" s="60"/>
      <c r="AR10" s="60"/>
      <c r="AS10" s="60"/>
      <c r="AT10" s="36">
        <f>データ!$V$6</f>
        <v>1.84</v>
      </c>
      <c r="AU10" s="36"/>
      <c r="AV10" s="36"/>
      <c r="AW10" s="36"/>
      <c r="AX10" s="36"/>
      <c r="AY10" s="36"/>
      <c r="AZ10" s="36"/>
      <c r="BA10" s="36"/>
      <c r="BB10" s="36">
        <f>データ!$W$6</f>
        <v>833.15</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oMWg6EhUnMLPDzu6JgR8leSB9SKiuflbzQqQpFrKmXlrkwVA5++HrCuXSZ8KXSOdURUYGzn5IOM2s8uEufh/4Q==" saltValue="CzX0fxcPbFKQ/7zRyPmin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2">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2">
      <c r="A6" s="15" t="s">
        <v>93</v>
      </c>
      <c r="B6" s="20">
        <f>B7</f>
        <v>2021</v>
      </c>
      <c r="C6" s="20">
        <f t="shared" ref="C6:W6" si="3">C7</f>
        <v>433691</v>
      </c>
      <c r="D6" s="20">
        <f t="shared" si="3"/>
        <v>47</v>
      </c>
      <c r="E6" s="20">
        <f t="shared" si="3"/>
        <v>1</v>
      </c>
      <c r="F6" s="20">
        <f t="shared" si="3"/>
        <v>0</v>
      </c>
      <c r="G6" s="20">
        <f t="shared" si="3"/>
        <v>0</v>
      </c>
      <c r="H6" s="20" t="str">
        <f t="shared" si="3"/>
        <v>熊本県　和水町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16.2</v>
      </c>
      <c r="Q6" s="21">
        <f t="shared" si="3"/>
        <v>3570</v>
      </c>
      <c r="R6" s="21">
        <f t="shared" si="3"/>
        <v>9541</v>
      </c>
      <c r="S6" s="21">
        <f t="shared" si="3"/>
        <v>98.78</v>
      </c>
      <c r="T6" s="21">
        <f t="shared" si="3"/>
        <v>96.59</v>
      </c>
      <c r="U6" s="21">
        <f t="shared" si="3"/>
        <v>1533</v>
      </c>
      <c r="V6" s="21">
        <f t="shared" si="3"/>
        <v>1.84</v>
      </c>
      <c r="W6" s="21">
        <f t="shared" si="3"/>
        <v>833.15</v>
      </c>
      <c r="X6" s="22">
        <f>IF(X7="",NA(),X7)</f>
        <v>71.75</v>
      </c>
      <c r="Y6" s="22">
        <f t="shared" ref="Y6:AG6" si="4">IF(Y7="",NA(),Y7)</f>
        <v>73.38</v>
      </c>
      <c r="Z6" s="22">
        <f t="shared" si="4"/>
        <v>68.459999999999994</v>
      </c>
      <c r="AA6" s="22">
        <f t="shared" si="4"/>
        <v>59.99</v>
      </c>
      <c r="AB6" s="22">
        <f t="shared" si="4"/>
        <v>63.61</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845.09</v>
      </c>
      <c r="BF6" s="22">
        <f t="shared" ref="BF6:BN6" si="7">IF(BF7="",NA(),BF7)</f>
        <v>734.25</v>
      </c>
      <c r="BG6" s="22">
        <f t="shared" si="7"/>
        <v>606.22</v>
      </c>
      <c r="BH6" s="22">
        <f t="shared" si="7"/>
        <v>547.87</v>
      </c>
      <c r="BI6" s="22">
        <f t="shared" si="7"/>
        <v>444.17</v>
      </c>
      <c r="BJ6" s="22">
        <f t="shared" si="7"/>
        <v>1302.33</v>
      </c>
      <c r="BK6" s="22">
        <f t="shared" si="7"/>
        <v>1274.21</v>
      </c>
      <c r="BL6" s="22">
        <f t="shared" si="7"/>
        <v>1183.92</v>
      </c>
      <c r="BM6" s="22">
        <f t="shared" si="7"/>
        <v>1128.72</v>
      </c>
      <c r="BN6" s="22">
        <f t="shared" si="7"/>
        <v>1125.25</v>
      </c>
      <c r="BO6" s="21" t="str">
        <f>IF(BO7="","",IF(BO7="-","【-】","【"&amp;SUBSTITUTE(TEXT(BO7,"#,##0.00"),"-","△")&amp;"】"))</f>
        <v>【940.88】</v>
      </c>
      <c r="BP6" s="22">
        <f>IF(BP7="",NA(),BP7)</f>
        <v>49.97</v>
      </c>
      <c r="BQ6" s="22">
        <f t="shared" ref="BQ6:BY6" si="8">IF(BQ7="",NA(),BQ7)</f>
        <v>54.66</v>
      </c>
      <c r="BR6" s="22">
        <f t="shared" si="8"/>
        <v>53.06</v>
      </c>
      <c r="BS6" s="22">
        <f t="shared" si="8"/>
        <v>47.05</v>
      </c>
      <c r="BT6" s="22">
        <f t="shared" si="8"/>
        <v>52.17</v>
      </c>
      <c r="BU6" s="22">
        <f t="shared" si="8"/>
        <v>40.89</v>
      </c>
      <c r="BV6" s="22">
        <f t="shared" si="8"/>
        <v>41.25</v>
      </c>
      <c r="BW6" s="22">
        <f t="shared" si="8"/>
        <v>42.5</v>
      </c>
      <c r="BX6" s="22">
        <f t="shared" si="8"/>
        <v>41.84</v>
      </c>
      <c r="BY6" s="22">
        <f t="shared" si="8"/>
        <v>41.44</v>
      </c>
      <c r="BZ6" s="21" t="str">
        <f>IF(BZ7="","",IF(BZ7="-","【-】","【"&amp;SUBSTITUTE(TEXT(BZ7,"#,##0.00"),"-","△")&amp;"】"))</f>
        <v>【54.59】</v>
      </c>
      <c r="CA6" s="22">
        <f>IF(CA7="",NA(),CA7)</f>
        <v>392.31</v>
      </c>
      <c r="CB6" s="22">
        <f t="shared" ref="CB6:CJ6" si="9">IF(CB7="",NA(),CB7)</f>
        <v>358.17</v>
      </c>
      <c r="CC6" s="22">
        <f t="shared" si="9"/>
        <v>373.58</v>
      </c>
      <c r="CD6" s="22">
        <f t="shared" si="9"/>
        <v>425.63</v>
      </c>
      <c r="CE6" s="22">
        <f t="shared" si="9"/>
        <v>383.96</v>
      </c>
      <c r="CF6" s="22">
        <f t="shared" si="9"/>
        <v>383.2</v>
      </c>
      <c r="CG6" s="22">
        <f t="shared" si="9"/>
        <v>383.25</v>
      </c>
      <c r="CH6" s="22">
        <f t="shared" si="9"/>
        <v>377.72</v>
      </c>
      <c r="CI6" s="22">
        <f t="shared" si="9"/>
        <v>390.47</v>
      </c>
      <c r="CJ6" s="22">
        <f t="shared" si="9"/>
        <v>403.61</v>
      </c>
      <c r="CK6" s="21" t="str">
        <f>IF(CK7="","",IF(CK7="-","【-】","【"&amp;SUBSTITUTE(TEXT(CK7,"#,##0.00"),"-","△")&amp;"】"))</f>
        <v>【301.20】</v>
      </c>
      <c r="CL6" s="22">
        <f>IF(CL7="",NA(),CL7)</f>
        <v>52.08</v>
      </c>
      <c r="CM6" s="22">
        <f t="shared" ref="CM6:CU6" si="10">IF(CM7="",NA(),CM7)</f>
        <v>55.41</v>
      </c>
      <c r="CN6" s="22">
        <f t="shared" si="10"/>
        <v>55.23</v>
      </c>
      <c r="CO6" s="22">
        <f t="shared" si="10"/>
        <v>57.36</v>
      </c>
      <c r="CP6" s="22">
        <f t="shared" si="10"/>
        <v>55.79</v>
      </c>
      <c r="CQ6" s="22">
        <f t="shared" si="10"/>
        <v>47.95</v>
      </c>
      <c r="CR6" s="22">
        <f t="shared" si="10"/>
        <v>48.26</v>
      </c>
      <c r="CS6" s="22">
        <f t="shared" si="10"/>
        <v>48.01</v>
      </c>
      <c r="CT6" s="22">
        <f t="shared" si="10"/>
        <v>49.08</v>
      </c>
      <c r="CU6" s="22">
        <f t="shared" si="10"/>
        <v>51.46</v>
      </c>
      <c r="CV6" s="21" t="str">
        <f>IF(CV7="","",IF(CV7="-","【-】","【"&amp;SUBSTITUTE(TEXT(CV7,"#,##0.00"),"-","△")&amp;"】"))</f>
        <v>【56.42】</v>
      </c>
      <c r="CW6" s="22">
        <f>IF(CW7="",NA(),CW7)</f>
        <v>99.18</v>
      </c>
      <c r="CX6" s="22">
        <f t="shared" ref="CX6:DF6" si="11">IF(CX7="",NA(),CX7)</f>
        <v>95.13</v>
      </c>
      <c r="CY6" s="22">
        <f t="shared" si="11"/>
        <v>98.78</v>
      </c>
      <c r="CZ6" s="22">
        <f t="shared" si="11"/>
        <v>92.09</v>
      </c>
      <c r="DA6" s="22">
        <f t="shared" si="11"/>
        <v>97.42</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0.69</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433691</v>
      </c>
      <c r="D7" s="24">
        <v>47</v>
      </c>
      <c r="E7" s="24">
        <v>1</v>
      </c>
      <c r="F7" s="24">
        <v>0</v>
      </c>
      <c r="G7" s="24">
        <v>0</v>
      </c>
      <c r="H7" s="24" t="s">
        <v>94</v>
      </c>
      <c r="I7" s="24" t="s">
        <v>95</v>
      </c>
      <c r="J7" s="24" t="s">
        <v>96</v>
      </c>
      <c r="K7" s="24" t="s">
        <v>97</v>
      </c>
      <c r="L7" s="24" t="s">
        <v>98</v>
      </c>
      <c r="M7" s="24" t="s">
        <v>99</v>
      </c>
      <c r="N7" s="25" t="s">
        <v>100</v>
      </c>
      <c r="O7" s="25" t="s">
        <v>101</v>
      </c>
      <c r="P7" s="25">
        <v>16.2</v>
      </c>
      <c r="Q7" s="25">
        <v>3570</v>
      </c>
      <c r="R7" s="25">
        <v>9541</v>
      </c>
      <c r="S7" s="25">
        <v>98.78</v>
      </c>
      <c r="T7" s="25">
        <v>96.59</v>
      </c>
      <c r="U7" s="25">
        <v>1533</v>
      </c>
      <c r="V7" s="25">
        <v>1.84</v>
      </c>
      <c r="W7" s="25">
        <v>833.15</v>
      </c>
      <c r="X7" s="25">
        <v>71.75</v>
      </c>
      <c r="Y7" s="25">
        <v>73.38</v>
      </c>
      <c r="Z7" s="25">
        <v>68.459999999999994</v>
      </c>
      <c r="AA7" s="25">
        <v>59.99</v>
      </c>
      <c r="AB7" s="25">
        <v>63.61</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845.09</v>
      </c>
      <c r="BF7" s="25">
        <v>734.25</v>
      </c>
      <c r="BG7" s="25">
        <v>606.22</v>
      </c>
      <c r="BH7" s="25">
        <v>547.87</v>
      </c>
      <c r="BI7" s="25">
        <v>444.17</v>
      </c>
      <c r="BJ7" s="25">
        <v>1302.33</v>
      </c>
      <c r="BK7" s="25">
        <v>1274.21</v>
      </c>
      <c r="BL7" s="25">
        <v>1183.92</v>
      </c>
      <c r="BM7" s="25">
        <v>1128.72</v>
      </c>
      <c r="BN7" s="25">
        <v>1125.25</v>
      </c>
      <c r="BO7" s="25">
        <v>940.88</v>
      </c>
      <c r="BP7" s="25">
        <v>49.97</v>
      </c>
      <c r="BQ7" s="25">
        <v>54.66</v>
      </c>
      <c r="BR7" s="25">
        <v>53.06</v>
      </c>
      <c r="BS7" s="25">
        <v>47.05</v>
      </c>
      <c r="BT7" s="25">
        <v>52.17</v>
      </c>
      <c r="BU7" s="25">
        <v>40.89</v>
      </c>
      <c r="BV7" s="25">
        <v>41.25</v>
      </c>
      <c r="BW7" s="25">
        <v>42.5</v>
      </c>
      <c r="BX7" s="25">
        <v>41.84</v>
      </c>
      <c r="BY7" s="25">
        <v>41.44</v>
      </c>
      <c r="BZ7" s="25">
        <v>54.59</v>
      </c>
      <c r="CA7" s="25">
        <v>392.31</v>
      </c>
      <c r="CB7" s="25">
        <v>358.17</v>
      </c>
      <c r="CC7" s="25">
        <v>373.58</v>
      </c>
      <c r="CD7" s="25">
        <v>425.63</v>
      </c>
      <c r="CE7" s="25">
        <v>383.96</v>
      </c>
      <c r="CF7" s="25">
        <v>383.2</v>
      </c>
      <c r="CG7" s="25">
        <v>383.25</v>
      </c>
      <c r="CH7" s="25">
        <v>377.72</v>
      </c>
      <c r="CI7" s="25">
        <v>390.47</v>
      </c>
      <c r="CJ7" s="25">
        <v>403.61</v>
      </c>
      <c r="CK7" s="25">
        <v>301.2</v>
      </c>
      <c r="CL7" s="25">
        <v>52.08</v>
      </c>
      <c r="CM7" s="25">
        <v>55.41</v>
      </c>
      <c r="CN7" s="25">
        <v>55.23</v>
      </c>
      <c r="CO7" s="25">
        <v>57.36</v>
      </c>
      <c r="CP7" s="25">
        <v>55.79</v>
      </c>
      <c r="CQ7" s="25">
        <v>47.95</v>
      </c>
      <c r="CR7" s="25">
        <v>48.26</v>
      </c>
      <c r="CS7" s="25">
        <v>48.01</v>
      </c>
      <c r="CT7" s="25">
        <v>49.08</v>
      </c>
      <c r="CU7" s="25">
        <v>51.46</v>
      </c>
      <c r="CV7" s="25">
        <v>56.42</v>
      </c>
      <c r="CW7" s="25">
        <v>99.18</v>
      </c>
      <c r="CX7" s="25">
        <v>95.13</v>
      </c>
      <c r="CY7" s="25">
        <v>98.78</v>
      </c>
      <c r="CZ7" s="25">
        <v>92.09</v>
      </c>
      <c r="DA7" s="25">
        <v>97.42</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0.69</v>
      </c>
      <c r="EE7" s="25">
        <v>0</v>
      </c>
      <c r="EF7" s="25">
        <v>0</v>
      </c>
      <c r="EG7" s="25">
        <v>0</v>
      </c>
      <c r="EH7" s="25">
        <v>0</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107</v>
      </c>
    </row>
    <row r="12" spans="1:144" x14ac:dyDescent="0.2">
      <c r="B12">
        <v>1</v>
      </c>
      <c r="C12">
        <v>1</v>
      </c>
      <c r="D12">
        <v>1</v>
      </c>
      <c r="E12">
        <v>2</v>
      </c>
      <c r="F12">
        <v>3</v>
      </c>
      <c r="G12" t="s">
        <v>108</v>
      </c>
    </row>
    <row r="13" spans="1:144" x14ac:dyDescent="0.2">
      <c r="B13" t="s">
        <v>109</v>
      </c>
      <c r="C13" t="s">
        <v>110</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N19033</cp:lastModifiedBy>
  <dcterms:created xsi:type="dcterms:W3CDTF">2022-12-01T01:11:41Z</dcterms:created>
  <dcterms:modified xsi:type="dcterms:W3CDTF">2023-02-01T01:00:22Z</dcterms:modified>
  <cp:category/>
</cp:coreProperties>
</file>