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n269\Desktop\FW 【県市町村課：125〆】公営企業に係る経営比較分析表（令和３年度決算）の分析等について（データ送付））\提出\"/>
    </mc:Choice>
  </mc:AlternateContent>
  <xr:revisionPtr revIDLastSave="0" documentId="13_ncr:1_{56B4B599-DF8B-462A-B2F1-CC3A6153D25F}" xr6:coauthVersionLast="47" xr6:coauthVersionMax="47" xr10:uidLastSave="{00000000-0000-0000-0000-000000000000}"/>
  <workbookProtection workbookAlgorithmName="SHA-512" workbookHashValue="hijROD1HU/T8UEy/aCzD0RsPjAWIDmTwjinMIIxow9mg/xZ15jWjZLzK1sF9wMWJ+eul0QbkIwx24fuq24038Q==" workbookSaltValue="niSnjky2QMsL96lIpOMN3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P8" i="4"/>
  <c r="I8" i="4"/>
  <c r="B8"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<sst xmlns="http://schemas.openxmlformats.org/spreadsheetml/2006/main" count="253" uniqueCount="116">
  <si>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</si>
  <si>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</si>
  <si>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</si>
  <si>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</si>
  <si>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</si>
  <si>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</si>
  <si>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</si>
  <si>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</si>
  <si>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</si>
  <si>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</si>
  <si>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</si>
  <si>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</si>
  <si>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</si>
  <si>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</si>
  <si>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</si>
  <si>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</si>
  <si>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</si>
  <si>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</si>
  <si>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</si>
  <si>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</si>
  <si>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</si>
  <si>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</si>
  <si>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</si>
  <si>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</si>
  <si>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</si>
  <si>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</si>
  <si>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</si>
  <si>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</si>
  <si>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</si>
  <si>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</si>
  <si>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</si>
  <si>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</si>
  <si>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</si>
  <si>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</si>
  <si>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</si>
  <si>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</si>
  <si>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</si>
  <si>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</si>
  <si>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</si>
  <si>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</si>
  <si>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</si>
  <si>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</si>
  <si>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</si>
  <si>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</si>
  <si>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</si>
  <si>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</si>
  <si>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</si>
  <si>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</si>
  <si>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</si>
  <si>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</si>
  <si>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</si>
  <si>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</si>
  <si>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</si>
  <si>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</si>
  <si>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</si>
  <si>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</si>
  <si>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</si>
  <si>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</si>
  <si>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</si>
  <si>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</si>
  <si>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</si>
  <si>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</si>
  <si>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</si>
  <si>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</si>
  <si>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</si>
  <si>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</si>
  <si>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</si>
  <si>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</si>
  <si>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</si>
  <si>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</si>
  <si>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</si>
  <si>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</si>
  <si>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</si>
  <si>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</si>
  <si>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</si>
  <si>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</si>
  <si>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</si>
  <si>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</si>
  <si>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</si>
  <si>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</si>
  <si>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</si>
  <si>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</si>
  <si>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</si>
  <si>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</si>
  <si>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</si>
  <si>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</si>
  <si>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</si>
  <si>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</si>
  <si>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</si>
  <si>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</si>
  <si>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</si>
  <si>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</si>
  <si>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</si>
  <si>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</si>
  <si>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</si>
  <si>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</si>
  <si>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</si>
  <si>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</si>
  <si>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</si>
  <si>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</si>
  <si>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</si>
  <si>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</si>
  <si>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</si>
  <si>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</si>
  <si>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</si>
  <si>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</si>
  <si>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</si>
  <si>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</si>
  <si>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</si>
  <si>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</si>
  <si>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</si>
  <si>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</si>
  <si>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</si>
  <si>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維持管理費などにかかる経費が使用料などの収入を上回っているため「経常収支比率」は100％を下回り「累積欠損金比率」が449.31%と欠損が生じているうえ、「流動比率」についても現金不足から△439.31％と類似団体平均を大きく下回っています。この欠損及び現金不足については、平成29年度に公共下水道事業、特定地域生活排水処理事業と併せて下水道事業会計を設けて、公共下水道事業から生じる利益をもって補填している状況です。「企業債残高対事業規模比率」については令和2年度より企業債残高のうち将来において一般会計繰入金を原資に償還する予定の額を控除して計上したため、0％となっています。「経費回収率」については汚水処理にかかる費用を使用料で賄えておらず、年々増加していた「経費回収率」も減少に転じました。「汚水処理原価」は324.66円と類似団体平均に近い水準となっています。「施設利用率」については54基の浄化槽すべてが稼働中の状況で46.27％と昨年度より若干の減少となりましたが、類似団体平均が上昇したことにより、類似団体平均を大幅に下回っています。</t>
    <rPh sb="162" eb="164">
      <t>ジギョウ</t>
    </rPh>
    <rPh sb="422" eb="425">
      <t>サクネンド</t>
    </rPh>
    <rPh sb="427" eb="429">
      <t>ジャッカン</t>
    </rPh>
    <rPh sb="430" eb="432">
      <t>ゲンショウ</t>
    </rPh>
    <rPh sb="440" eb="442">
      <t>ルイジ</t>
    </rPh>
    <rPh sb="442" eb="444">
      <t>ダンタイ</t>
    </rPh>
    <rPh sb="444" eb="446">
      <t>ヘイキン</t>
    </rPh>
    <rPh sb="447" eb="449">
      <t>ジョウショウ</t>
    </rPh>
    <rPh sb="457" eb="459">
      <t>ルイジ</t>
    </rPh>
    <rPh sb="459" eb="461">
      <t>ダンタイ</t>
    </rPh>
    <rPh sb="461" eb="463">
      <t>ヘイキン</t>
    </rPh>
    <rPh sb="464" eb="466">
      <t>オオハバ</t>
    </rPh>
    <rPh sb="467" eb="469">
      <t>シタマワ</t>
    </rPh>
    <phoneticPr fontId="4"/>
  </si>
  <si>
    <t>当事業で浄化槽を整備したのが平成17年度以降であるため、供用開始後17年を経過していますが、浄化槽本体に故障はなく良好に稼働しており、機器設備についても消耗品の交換、ブロアー装置の修繕等の維持管理の範囲で対応可能となっています。</t>
    <phoneticPr fontId="4"/>
  </si>
  <si>
    <t>公共下水道の整備が効率的でない地域において同等の汚水処理を行うことを目的として事業を行っているため、使用料ですべての経費を賄うことは今後も難しい状況となっています。当事業単独で経営指標を評価すると「累積欠損金比率」等で著しく悪い結果となっていますが、公共下水道事業、特定地域生活排水処理事業とあわせた3事業を一つの公営企業として経営し、おおむね良好な経営状況となっています。</t>
    <rPh sb="143" eb="14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</si>
</sst>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C-41B9-8016-BDBB0AC45D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EC-41B9-8016-BDBB0AC45D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48.15</c:v>
                </c:pt>
                <c:pt idx="1">
                  <c:v>50</c:v>
                </c:pt>
                <c:pt idx="2">
                  <c:v>46.03</c:v>
                </c:pt>
                <c:pt idx="3">
                  <c:v>48.44</c:v>
                </c:pt>
                <c:pt idx="4">
                  <c:v>46.27</c:v>
                </c:pt>
              </c:numCache>
            </c:numRef>
          </c:val>
          <c:extLst>
            <c:ext xmlns:c16="http://schemas.microsoft.com/office/drawing/2014/chart" uri="{C3380CC4-5D6E-409C-BE32-E72D297353CC}">
              <c16:uniqueId val="{00000000-6DC4-4A09-87AC-2B9C311546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54.73</c:v>
                </c:pt>
                <c:pt idx="3">
                  <c:v>46.36</c:v>
                </c:pt>
                <c:pt idx="4">
                  <c:v>228.91</c:v>
                </c:pt>
              </c:numCache>
            </c:numRef>
          </c:val>
          <c:smooth val="0"/>
          <c:extLst>
            <c:ext xmlns:c16="http://schemas.microsoft.com/office/drawing/2014/chart" uri="{C3380CC4-5D6E-409C-BE32-E72D297353CC}">
              <c16:uniqueId val="{00000001-6DC4-4A09-87AC-2B9C311546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91.6</c:v>
                </c:pt>
                <c:pt idx="1">
                  <c:v>92.25</c:v>
                </c:pt>
                <c:pt idx="2">
                  <c:v>97.96</c:v>
                </c:pt>
                <c:pt idx="3">
                  <c:v>100</c:v>
                </c:pt>
                <c:pt idx="4">
                  <c:v>100</c:v>
                </c:pt>
              </c:numCache>
            </c:numRef>
          </c:val>
          <c:extLst>
            <c:ext xmlns:c16="http://schemas.microsoft.com/office/drawing/2014/chart" uri="{C3380CC4-5D6E-409C-BE32-E72D297353CC}">
              <c16:uniqueId val="{00000000-6932-4E38-BE49-CE3FB95D69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54.72</c:v>
                </c:pt>
                <c:pt idx="3">
                  <c:v>83.08</c:v>
                </c:pt>
                <c:pt idx="4">
                  <c:v>82.61</c:v>
                </c:pt>
              </c:numCache>
            </c:numRef>
          </c:val>
          <c:smooth val="0"/>
          <c:extLst>
            <c:ext xmlns:c16="http://schemas.microsoft.com/office/drawing/2014/chart" uri="{C3380CC4-5D6E-409C-BE32-E72D297353CC}">
              <c16:uniqueId val="{00000001-6932-4E38-BE49-CE3FB95D69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52.24</c:v>
                </c:pt>
                <c:pt idx="1">
                  <c:v>54.62</c:v>
                </c:pt>
                <c:pt idx="2">
                  <c:v>65.83</c:v>
                </c:pt>
                <c:pt idx="3">
                  <c:v>70.349999999999994</c:v>
                </c:pt>
                <c:pt idx="4">
                  <c:v>65.41</c:v>
                </c:pt>
              </c:numCache>
            </c:numRef>
          </c:val>
          <c:extLst>
            <c:ext xmlns:c16="http://schemas.microsoft.com/office/drawing/2014/chart" uri="{C3380CC4-5D6E-409C-BE32-E72D297353CC}">
              <c16:uniqueId val="{00000000-C1AF-4DBC-905F-ABF2ACBDD0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109.03</c:v>
                </c:pt>
                <c:pt idx="1">
                  <c:v>105.3</c:v>
                </c:pt>
                <c:pt idx="2">
                  <c:v>109.09</c:v>
                </c:pt>
                <c:pt idx="3">
                  <c:v>96.14</c:v>
                </c:pt>
                <c:pt idx="4">
                  <c:v>95.6</c:v>
                </c:pt>
              </c:numCache>
            </c:numRef>
          </c:val>
          <c:smooth val="0"/>
          <c:extLst>
            <c:ext xmlns:c16="http://schemas.microsoft.com/office/drawing/2014/chart" uri="{C3380CC4-5D6E-409C-BE32-E72D297353CC}">
              <c16:uniqueId val="{00000001-C1AF-4DBC-905F-ABF2ACBDD0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3.91</c:v>
                </c:pt>
                <c:pt idx="1">
                  <c:v>7.07</c:v>
                </c:pt>
                <c:pt idx="2">
                  <c:v>10.37</c:v>
                </c:pt>
                <c:pt idx="3">
                  <c:v>13.88</c:v>
                </c:pt>
                <c:pt idx="4">
                  <c:v>16.5</c:v>
                </c:pt>
              </c:numCache>
            </c:numRef>
          </c:val>
          <c:extLst>
            <c:ext xmlns:c16="http://schemas.microsoft.com/office/drawing/2014/chart" uri="{C3380CC4-5D6E-409C-BE32-E72D297353CC}">
              <c16:uniqueId val="{00000000-30A3-4C77-9C24-F6114F3F9A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9.51</c:v>
                </c:pt>
                <c:pt idx="1">
                  <c:v>14.11</c:v>
                </c:pt>
                <c:pt idx="2">
                  <c:v>20.059999999999999</c:v>
                </c:pt>
                <c:pt idx="3">
                  <c:v>33.75</c:v>
                </c:pt>
                <c:pt idx="4">
                  <c:v>36.21</c:v>
                </c:pt>
              </c:numCache>
            </c:numRef>
          </c:val>
          <c:smooth val="0"/>
          <c:extLst>
            <c:ext xmlns:c16="http://schemas.microsoft.com/office/drawing/2014/chart" uri="{C3380CC4-5D6E-409C-BE32-E72D297353CC}">
              <c16:uniqueId val="{00000001-30A3-4C77-9C24-F6114F3F9A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A7-4D96-BD93-B08DAD1646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AA7-4D96-BD93-B08DAD1646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127.67</c:v>
                </c:pt>
                <c:pt idx="1">
                  <c:v>241.21</c:v>
                </c:pt>
                <c:pt idx="2">
                  <c:v>310.44</c:v>
                </c:pt>
                <c:pt idx="3">
                  <c:v>367.22</c:v>
                </c:pt>
                <c:pt idx="4">
                  <c:v>449.31</c:v>
                </c:pt>
              </c:numCache>
            </c:numRef>
          </c:val>
          <c:extLst>
            <c:ext xmlns:c16="http://schemas.microsoft.com/office/drawing/2014/chart" uri="{C3380CC4-5D6E-409C-BE32-E72D297353CC}">
              <c16:uniqueId val="{00000000-DFE4-4BC3-BB3D-F121C2FCDD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34.340000000000003</c:v>
                </c:pt>
                <c:pt idx="1">
                  <c:v>40.119999999999997</c:v>
                </c:pt>
                <c:pt idx="2">
                  <c:v>37.090000000000003</c:v>
                </c:pt>
                <c:pt idx="3">
                  <c:v>237</c:v>
                </c:pt>
                <c:pt idx="4">
                  <c:v>257.23</c:v>
                </c:pt>
              </c:numCache>
            </c:numRef>
          </c:val>
          <c:smooth val="0"/>
          <c:extLst>
            <c:ext xmlns:c16="http://schemas.microsoft.com/office/drawing/2014/chart" uri="{C3380CC4-5D6E-409C-BE32-E72D297353CC}">
              <c16:uniqueId val="{00000001-DFE4-4BC3-BB3D-F121C2FCDD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-65.14</c:v>
                </c:pt>
                <c:pt idx="1">
                  <c:v>-74.88</c:v>
                </c:pt>
                <c:pt idx="2">
                  <c:v>-285.02999999999997</c:v>
                </c:pt>
                <c:pt idx="3">
                  <c:v>-314.49</c:v>
                </c:pt>
                <c:pt idx="4">
                  <c:v>-439.31</c:v>
                </c:pt>
              </c:numCache>
            </c:numRef>
          </c:val>
          <c:extLst>
            <c:ext xmlns:c16="http://schemas.microsoft.com/office/drawing/2014/chart" uri="{C3380CC4-5D6E-409C-BE32-E72D297353CC}">
              <c16:uniqueId val="{00000000-636E-44DB-B5C5-1261512197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202.79</c:v>
                </c:pt>
                <c:pt idx="1">
                  <c:v>255.28</c:v>
                </c:pt>
                <c:pt idx="2">
                  <c:v>241.94</c:v>
                </c:pt>
                <c:pt idx="3">
                  <c:v>135.35</c:v>
                </c:pt>
                <c:pt idx="4">
                  <c:v>150.91999999999999</c:v>
                </c:pt>
              </c:numCache>
            </c:numRef>
          </c:val>
          <c:smooth val="0"/>
          <c:extLst>
            <c:ext xmlns:c16="http://schemas.microsoft.com/office/drawing/2014/chart" uri="{C3380CC4-5D6E-409C-BE32-E72D297353CC}">
              <c16:uniqueId val="{00000001-636E-44DB-B5C5-1261512197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1047.57</c:v>
                </c:pt>
                <c:pt idx="1">
                  <c:v>1072.49</c:v>
                </c:pt>
                <c:pt idx="2">
                  <c:v>958</c:v>
                </c:pt>
                <c:pt idx="3" formatCode="#,##0.00;&quot;△&quot;#,##0.00">
                  <c:v>0</c:v>
                </c:pt>
                <c:pt idx="4" formatCode="#,##0.00;&quot;△&quot;#,##0.00">
                  <c:v>0</c:v>
                </c:pt>
              </c:numCache>
            </c:numRef>
          </c:val>
          <c:extLst>
            <c:ext xmlns:c16="http://schemas.microsoft.com/office/drawing/2014/chart" uri="{C3380CC4-5D6E-409C-BE32-E72D297353CC}">
              <c16:uniqueId val="{00000000-A95C-46BB-AAAF-4D47495086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860.05</c:v>
                </c:pt>
                <c:pt idx="3">
                  <c:v>782.91</c:v>
                </c:pt>
                <c:pt idx="4">
                  <c:v>783.21</c:v>
                </c:pt>
              </c:numCache>
            </c:numRef>
          </c:val>
          <c:smooth val="0"/>
          <c:extLst>
            <c:ext xmlns:c16="http://schemas.microsoft.com/office/drawing/2014/chart" uri="{C3380CC4-5D6E-409C-BE32-E72D297353CC}">
              <c16:uniqueId val="{00000001-A95C-46BB-AAAF-4D47495086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44.71</c:v>
                </c:pt>
                <c:pt idx="1">
                  <c:v>45.66</c:v>
                </c:pt>
                <c:pt idx="2">
                  <c:v>52.48</c:v>
                </c:pt>
                <c:pt idx="3">
                  <c:v>54.92</c:v>
                </c:pt>
                <c:pt idx="4">
                  <c:v>51.52</c:v>
                </c:pt>
              </c:numCache>
            </c:numRef>
          </c:val>
          <c:extLst>
            <c:ext xmlns:c16="http://schemas.microsoft.com/office/drawing/2014/chart" uri="{C3380CC4-5D6E-409C-BE32-E72D297353CC}">
              <c16:uniqueId val="{00000000-EDF9-4ED1-876A-F844D914B3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44.86</c:v>
                </c:pt>
                <c:pt idx="3">
                  <c:v>49.38</c:v>
                </c:pt>
                <c:pt idx="4">
                  <c:v>48.53</c:v>
                </c:pt>
              </c:numCache>
            </c:numRef>
          </c:val>
          <c:smooth val="0"/>
          <c:extLst>
            <c:ext xmlns:c16="http://schemas.microsoft.com/office/drawing/2014/chart" uri="{C3380CC4-5D6E-409C-BE32-E72D297353CC}">
              <c16:uniqueId val="{00000001-EDF9-4ED1-876A-F844D914B3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379.68</c:v>
                </c:pt>
                <c:pt idx="1">
                  <c:v>368.56</c:v>
                </c:pt>
                <c:pt idx="2">
                  <c:v>320.88</c:v>
                </c:pt>
                <c:pt idx="3">
                  <c:v>307.08</c:v>
                </c:pt>
                <c:pt idx="4">
                  <c:v>324.66000000000003</c:v>
                </c:pt>
              </c:numCache>
            </c:numRef>
          </c:val>
          <c:extLst>
            <c:ext xmlns:c16="http://schemas.microsoft.com/office/drawing/2014/chart" uri="{C3380CC4-5D6E-409C-BE32-E72D297353CC}">
              <c16:uniqueId val="{00000000-3D61-458B-8DD0-8195E9DCFA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496.36</c:v>
                </c:pt>
                <c:pt idx="3">
                  <c:v>316.97000000000003</c:v>
                </c:pt>
                <c:pt idx="4">
                  <c:v>326.17</c:v>
                </c:pt>
              </c:numCache>
            </c:numRef>
          </c:val>
          <c:smooth val="0"/>
          <c:extLst>
            <c:ext xmlns:c16="http://schemas.microsoft.com/office/drawing/2014/chart" uri="{C3380CC4-5D6E-409C-BE32-E72D297353CC}">
              <c16:uniqueId val="{00000001-3D61-458B-8DD0-8195E9DCFA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K77" sqref="BK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長洲町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15601</v>
      </c>
      <c r="AM8" s="46"/>
      <c r="AN8" s="46"/>
      <c r="AO8" s="46"/>
      <c r="AP8" s="46"/>
      <c r="AQ8" s="46"/>
      <c r="AR8" s="46"/>
      <c r="AS8" s="46"/>
      <c r="AT8" s="45">
        <f>データ!T6</f>
        <v>19.440000000000001</v>
      </c>
      <c r="AU8" s="45"/>
      <c r="AV8" s="45"/>
      <c r="AW8" s="45"/>
      <c r="AX8" s="45"/>
      <c r="AY8" s="45"/>
      <c r="AZ8" s="45"/>
      <c r="BA8" s="45"/>
      <c r="BB8" s="45">
        <f>データ!U6</f>
        <v>802.52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10.5</v>
      </c>
      <c r="J10" s="45"/>
      <c r="K10" s="45"/>
      <c r="L10" s="45"/>
      <c r="M10" s="45"/>
      <c r="N10" s="45"/>
      <c r="O10" s="45"/>
      <c r="P10" s="45">
        <f>データ!P6</f>
        <v>1.03</v>
      </c>
      <c r="Q10" s="45"/>
      <c r="R10" s="45"/>
      <c r="S10" s="45"/>
      <c r="T10" s="45"/>
      <c r="U10" s="45"/>
      <c r="V10" s="45"/>
      <c r="W10" s="45">
        <f>データ!Q6</f>
        <v>100</v>
      </c>
      <c r="X10" s="45"/>
      <c r="Y10" s="45"/>
      <c r="Z10" s="45"/>
      <c r="AA10" s="45"/>
      <c r="AB10" s="45"/>
      <c r="AC10" s="45"/>
      <c r="AD10" s="46">
        <f>データ!R6</f>
        <v>3517</v>
      </c>
      <c r="AE10" s="46"/>
      <c r="AF10" s="46"/>
      <c r="AG10" s="46"/>
      <c r="AH10" s="46"/>
      <c r="AI10" s="46"/>
      <c r="AJ10" s="46"/>
      <c r="AK10" s="2"/>
      <c r="AL10" s="46">
        <f>データ!V6</f>
        <v>160</v>
      </c>
      <c r="AM10" s="46"/>
      <c r="AN10" s="46"/>
      <c r="AO10" s="46"/>
      <c r="AP10" s="46"/>
      <c r="AQ10" s="46"/>
      <c r="AR10" s="46"/>
      <c r="AS10" s="46"/>
      <c r="AT10" s="45">
        <f>データ!W6</f>
        <v>0.03</v>
      </c>
      <c r="AU10" s="45"/>
      <c r="AV10" s="45"/>
      <c r="AW10" s="45"/>
      <c r="AX10" s="45"/>
      <c r="AY10" s="45"/>
      <c r="AZ10" s="45"/>
      <c r="BA10" s="45"/>
      <c r="BB10" s="45">
        <f>データ!X6</f>
        <v>5333.33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EdGWf1ucU8bREaHku6mEXL9JQNUChxe75cjtgH5Lz4xp8F9qWwUPZjxOrZ/T7B/MGjJDaJN/Hi6OC6Uxre6Uvg==" saltValue="wtFgoJOSvADVUtS5+jOe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433683</v>
      </c>
      <c r="D6" s="19">
        <f t="shared" si="3"/>
        <v>46</v>
      </c>
      <c r="E6" s="19">
        <f t="shared" si="3"/>
        <v>18</v>
      </c>
      <c r="F6" s="19">
        <f t="shared" si="3"/>
        <v>1</v>
      </c>
      <c r="G6" s="19">
        <f t="shared" si="3"/>
        <v>0</v>
      </c>
      <c r="H6" s="19" t="str">
        <f t="shared" si="3"/>
        <v>熊本県　長洲町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10.5</v>
      </c>
      <c r="P6" s="20">
        <f t="shared" si="3"/>
        <v>1.03</v>
      </c>
      <c r="Q6" s="20">
        <f t="shared" si="3"/>
        <v>100</v>
      </c>
      <c r="R6" s="20">
        <f t="shared" si="3"/>
        <v>3517</v>
      </c>
      <c r="S6" s="20">
        <f t="shared" si="3"/>
        <v>15601</v>
      </c>
      <c r="T6" s="20">
        <f t="shared" si="3"/>
        <v>19.440000000000001</v>
      </c>
      <c r="U6" s="20">
        <f t="shared" si="3"/>
        <v>802.52</v>
      </c>
      <c r="V6" s="20">
        <f t="shared" si="3"/>
        <v>160</v>
      </c>
      <c r="W6" s="20">
        <f t="shared" si="3"/>
        <v>0.03</v>
      </c>
      <c r="X6" s="20">
        <f t="shared" si="3"/>
        <v>5333.33</v>
      </c>
      <c r="Y6" s="21">
        <f>IF(Y7="",NA(),Y7)</f>
        <v>52.24</v>
      </c>
      <c r="Z6" s="21">
        <f t="shared" ref="Z6:AH6" si="4">IF(Z7="",NA(),Z7)</f>
        <v>54.62</v>
      </c>
      <c r="AA6" s="21">
        <f t="shared" si="4"/>
        <v>65.83</v>
      </c>
      <c r="AB6" s="21">
        <f t="shared" si="4"/>
        <v>70.349999999999994</v>
      </c>
      <c r="AC6" s="21">
        <f t="shared" si="4"/>
        <v>65.41</v>
      </c>
      <c r="AD6" s="21">
        <f t="shared" si="4"/>
        <v>109.03</v>
      </c>
      <c r="AE6" s="21">
        <f t="shared" si="4"/>
        <v>105.3</v>
      </c>
      <c r="AF6" s="21">
        <f t="shared" si="4"/>
        <v>109.09</v>
      </c>
      <c r="AG6" s="21">
        <f t="shared" si="4"/>
        <v>96.14</v>
      </c>
      <c r="AH6" s="21">
        <f t="shared" si="4"/>
        <v>95.6</v>
      </c>
      <c r="AI6" s="20" t="str">
        <f>IF(AI7="","",IF(AI7="-","【-】","【"&amp;SUBSTITUTE(TEXT(AI7,"#,##0.00"),"-","△")&amp;"】"))</f>
        <v>【96.22】</v>
      </c>
      <c r="AJ6" s="21">
        <f>IF(AJ7="",NA(),AJ7)</f>
        <v>127.67</v>
      </c>
      <c r="AK6" s="21">
        <f t="shared" ref="AK6:AS6" si="5">IF(AK7="",NA(),AK7)</f>
        <v>241.21</v>
      </c>
      <c r="AL6" s="21">
        <f t="shared" si="5"/>
        <v>310.44</v>
      </c>
      <c r="AM6" s="21">
        <f t="shared" si="5"/>
        <v>367.22</v>
      </c>
      <c r="AN6" s="21">
        <f t="shared" si="5"/>
        <v>449.31</v>
      </c>
      <c r="AO6" s="21">
        <f t="shared" si="5"/>
        <v>34.340000000000003</v>
      </c>
      <c r="AP6" s="21">
        <f t="shared" si="5"/>
        <v>40.119999999999997</v>
      </c>
      <c r="AQ6" s="21">
        <f t="shared" si="5"/>
        <v>37.090000000000003</v>
      </c>
      <c r="AR6" s="21">
        <f t="shared" si="5"/>
        <v>237</v>
      </c>
      <c r="AS6" s="21">
        <f t="shared" si="5"/>
        <v>257.23</v>
      </c>
      <c r="AT6" s="20" t="str">
        <f>IF(AT7="","",IF(AT7="-","【-】","【"&amp;SUBSTITUTE(TEXT(AT7,"#,##0.00"),"-","△")&amp;"】"))</f>
        <v>【232.28】</v>
      </c>
      <c r="AU6" s="21">
        <f>IF(AU7="",NA(),AU7)</f>
        <v>-65.14</v>
      </c>
      <c r="AV6" s="21">
        <f t="shared" ref="AV6:BD6" si="6">IF(AV7="",NA(),AV7)</f>
        <v>-74.88</v>
      </c>
      <c r="AW6" s="21">
        <f t="shared" si="6"/>
        <v>-285.02999999999997</v>
      </c>
      <c r="AX6" s="21">
        <f t="shared" si="6"/>
        <v>-314.49</v>
      </c>
      <c r="AY6" s="21">
        <f t="shared" si="6"/>
        <v>-439.31</v>
      </c>
      <c r="AZ6" s="21">
        <f t="shared" si="6"/>
        <v>202.79</v>
      </c>
      <c r="BA6" s="21">
        <f t="shared" si="6"/>
        <v>255.28</v>
      </c>
      <c r="BB6" s="21">
        <f t="shared" si="6"/>
        <v>241.94</v>
      </c>
      <c r="BC6" s="21">
        <f t="shared" si="6"/>
        <v>135.35</v>
      </c>
      <c r="BD6" s="21">
        <f t="shared" si="6"/>
        <v>150.91999999999999</v>
      </c>
      <c r="BE6" s="20" t="str">
        <f>IF(BE7="","",IF(BE7="-","【-】","【"&amp;SUBSTITUTE(TEXT(BE7,"#,##0.00"),"-","△")&amp;"】"))</f>
        <v>【155.69】</v>
      </c>
      <c r="BF6" s="21">
        <f>IF(BF7="",NA(),BF7)</f>
        <v>1047.57</v>
      </c>
      <c r="BG6" s="21">
        <f t="shared" ref="BG6:BO6" si="7">IF(BG7="",NA(),BG7)</f>
        <v>1072.49</v>
      </c>
      <c r="BH6" s="21">
        <f t="shared" si="7"/>
        <v>958</v>
      </c>
      <c r="BI6" s="20">
        <f t="shared" si="7"/>
        <v>0</v>
      </c>
      <c r="BJ6" s="20">
        <f t="shared" si="7"/>
        <v>0</v>
      </c>
      <c r="BK6" s="21">
        <f t="shared" si="7"/>
        <v>768.3</v>
      </c>
      <c r="BL6" s="21">
        <f t="shared" si="7"/>
        <v>918.36</v>
      </c>
      <c r="BM6" s="21">
        <f t="shared" si="7"/>
        <v>860.05</v>
      </c>
      <c r="BN6" s="21">
        <f t="shared" si="7"/>
        <v>782.91</v>
      </c>
      <c r="BO6" s="21">
        <f t="shared" si="7"/>
        <v>783.21</v>
      </c>
      <c r="BP6" s="20" t="str">
        <f>IF(BP7="","",IF(BP7="-","【-】","【"&amp;SUBSTITUTE(TEXT(BP7,"#,##0.00"),"-","△")&amp;"】"))</f>
        <v>【765.05】</v>
      </c>
      <c r="BQ6" s="21">
        <f>IF(BQ7="",NA(),BQ7)</f>
        <v>44.71</v>
      </c>
      <c r="BR6" s="21">
        <f t="shared" ref="BR6:BZ6" si="8">IF(BR7="",NA(),BR7)</f>
        <v>45.66</v>
      </c>
      <c r="BS6" s="21">
        <f t="shared" si="8"/>
        <v>52.48</v>
      </c>
      <c r="BT6" s="21">
        <f t="shared" si="8"/>
        <v>54.92</v>
      </c>
      <c r="BU6" s="21">
        <f t="shared" si="8"/>
        <v>51.52</v>
      </c>
      <c r="BV6" s="21">
        <f t="shared" si="8"/>
        <v>53.36</v>
      </c>
      <c r="BW6" s="21">
        <f t="shared" si="8"/>
        <v>50.94</v>
      </c>
      <c r="BX6" s="21">
        <f t="shared" si="8"/>
        <v>44.86</v>
      </c>
      <c r="BY6" s="21">
        <f t="shared" si="8"/>
        <v>49.38</v>
      </c>
      <c r="BZ6" s="21">
        <f t="shared" si="8"/>
        <v>48.53</v>
      </c>
      <c r="CA6" s="20" t="str">
        <f>IF(CA7="","",IF(CA7="-","【-】","【"&amp;SUBSTITUTE(TEXT(CA7,"#,##0.00"),"-","△")&amp;"】"))</f>
        <v>【48.97】</v>
      </c>
      <c r="CB6" s="21">
        <f>IF(CB7="",NA(),CB7)</f>
        <v>379.68</v>
      </c>
      <c r="CC6" s="21">
        <f t="shared" ref="CC6:CK6" si="9">IF(CC7="",NA(),CC7)</f>
        <v>368.56</v>
      </c>
      <c r="CD6" s="21">
        <f t="shared" si="9"/>
        <v>320.88</v>
      </c>
      <c r="CE6" s="21">
        <f t="shared" si="9"/>
        <v>307.08</v>
      </c>
      <c r="CF6" s="21">
        <f t="shared" si="9"/>
        <v>324.66000000000003</v>
      </c>
      <c r="CG6" s="21">
        <f t="shared" si="9"/>
        <v>347.38</v>
      </c>
      <c r="CH6" s="21">
        <f t="shared" si="9"/>
        <v>371.2</v>
      </c>
      <c r="CI6" s="21">
        <f t="shared" si="9"/>
        <v>496.36</v>
      </c>
      <c r="CJ6" s="21">
        <f t="shared" si="9"/>
        <v>316.97000000000003</v>
      </c>
      <c r="CK6" s="21">
        <f t="shared" si="9"/>
        <v>326.17</v>
      </c>
      <c r="CL6" s="20" t="str">
        <f>IF(CL7="","",IF(CL7="-","【-】","【"&amp;SUBSTITUTE(TEXT(CL7,"#,##0.00"),"-","△")&amp;"】"))</f>
        <v>【328.76】</v>
      </c>
      <c r="CM6" s="21">
        <f>IF(CM7="",NA(),CM7)</f>
        <v>48.15</v>
      </c>
      <c r="CN6" s="21">
        <f t="shared" ref="CN6:CV6" si="10">IF(CN7="",NA(),CN7)</f>
        <v>50</v>
      </c>
      <c r="CO6" s="21">
        <f t="shared" si="10"/>
        <v>46.03</v>
      </c>
      <c r="CP6" s="21">
        <f t="shared" si="10"/>
        <v>48.44</v>
      </c>
      <c r="CQ6" s="21">
        <f t="shared" si="10"/>
        <v>46.27</v>
      </c>
      <c r="CR6" s="21">
        <f t="shared" si="10"/>
        <v>49.31</v>
      </c>
      <c r="CS6" s="21">
        <f t="shared" si="10"/>
        <v>47.29</v>
      </c>
      <c r="CT6" s="21">
        <f t="shared" si="10"/>
        <v>54.73</v>
      </c>
      <c r="CU6" s="21">
        <f t="shared" si="10"/>
        <v>46.36</v>
      </c>
      <c r="CV6" s="21">
        <f t="shared" si="10"/>
        <v>228.91</v>
      </c>
      <c r="CW6" s="20" t="str">
        <f>IF(CW7="","",IF(CW7="-","【-】","【"&amp;SUBSTITUTE(TEXT(CW7,"#,##0.00"),"-","△")&amp;"】"))</f>
        <v>【224.12】</v>
      </c>
      <c r="CX6" s="21">
        <f>IF(CX7="",NA(),CX7)</f>
        <v>91.6</v>
      </c>
      <c r="CY6" s="21">
        <f t="shared" ref="CY6:DG6" si="11">IF(CY7="",NA(),CY7)</f>
        <v>92.25</v>
      </c>
      <c r="CZ6" s="21">
        <f t="shared" si="11"/>
        <v>97.96</v>
      </c>
      <c r="DA6" s="21">
        <f t="shared" si="11"/>
        <v>100</v>
      </c>
      <c r="DB6" s="21">
        <f t="shared" si="11"/>
        <v>100</v>
      </c>
      <c r="DC6" s="21">
        <f t="shared" si="11"/>
        <v>57.28</v>
      </c>
      <c r="DD6" s="21">
        <f t="shared" si="11"/>
        <v>57.74</v>
      </c>
      <c r="DE6" s="21">
        <f t="shared" si="11"/>
        <v>54.72</v>
      </c>
      <c r="DF6" s="21">
        <f t="shared" si="11"/>
        <v>83.08</v>
      </c>
      <c r="DG6" s="21">
        <f t="shared" si="11"/>
        <v>82.61</v>
      </c>
      <c r="DH6" s="20" t="str">
        <f>IF(DH7="","",IF(DH7="-","【-】","【"&amp;SUBSTITUTE(TEXT(DH7,"#,##0.00"),"-","△")&amp;"】"))</f>
        <v>【81.92】</v>
      </c>
      <c r="DI6" s="21">
        <f>IF(DI7="",NA(),DI7)</f>
        <v>3.91</v>
      </c>
      <c r="DJ6" s="21">
        <f t="shared" ref="DJ6:DR6" si="12">IF(DJ7="",NA(),DJ7)</f>
        <v>7.07</v>
      </c>
      <c r="DK6" s="21">
        <f t="shared" si="12"/>
        <v>10.37</v>
      </c>
      <c r="DL6" s="21">
        <f t="shared" si="12"/>
        <v>13.88</v>
      </c>
      <c r="DM6" s="21">
        <f t="shared" si="12"/>
        <v>16.5</v>
      </c>
      <c r="DN6" s="21">
        <f t="shared" si="12"/>
        <v>9.51</v>
      </c>
      <c r="DO6" s="21">
        <f t="shared" si="12"/>
        <v>14.11</v>
      </c>
      <c r="DP6" s="21">
        <f t="shared" si="12"/>
        <v>20.059999999999999</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433683</v>
      </c>
      <c r="D7" s="23">
        <v>46</v>
      </c>
      <c r="E7" s="23">
        <v>18</v>
      </c>
      <c r="F7" s="23">
        <v>1</v>
      </c>
      <c r="G7" s="23">
        <v>0</v>
      </c>
      <c r="H7" s="23" t="s">
        <v>96</v>
      </c>
      <c r="I7" s="23" t="s">
        <v>97</v>
      </c>
      <c r="J7" s="23" t="s">
        <v>98</v>
      </c>
      <c r="K7" s="23" t="s">
        <v>99</v>
      </c>
      <c r="L7" s="23" t="s">
        <v>100</v>
      </c>
      <c r="M7" s="23" t="s">
        <v>101</v>
      </c>
      <c r="N7" s="24" t="s">
        <v>102</v>
      </c>
      <c r="O7" s="24">
        <v>10.5</v>
      </c>
      <c r="P7" s="24">
        <v>1.03</v>
      </c>
      <c r="Q7" s="24">
        <v>100</v>
      </c>
      <c r="R7" s="24">
        <v>3517</v>
      </c>
      <c r="S7" s="24">
        <v>15601</v>
      </c>
      <c r="T7" s="24">
        <v>19.440000000000001</v>
      </c>
      <c r="U7" s="24">
        <v>802.52</v>
      </c>
      <c r="V7" s="24">
        <v>160</v>
      </c>
      <c r="W7" s="24">
        <v>0.03</v>
      </c>
      <c r="X7" s="24">
        <v>5333.33</v>
      </c>
      <c r="Y7" s="24">
        <v>52.24</v>
      </c>
      <c r="Z7" s="24">
        <v>54.62</v>
      </c>
      <c r="AA7" s="24">
        <v>65.83</v>
      </c>
      <c r="AB7" s="24">
        <v>70.349999999999994</v>
      </c>
      <c r="AC7" s="24">
        <v>65.41</v>
      </c>
      <c r="AD7" s="24">
        <v>109.03</v>
      </c>
      <c r="AE7" s="24">
        <v>105.3</v>
      </c>
      <c r="AF7" s="24">
        <v>109.09</v>
      </c>
      <c r="AG7" s="24">
        <v>96.14</v>
      </c>
      <c r="AH7" s="24">
        <v>95.6</v>
      </c>
      <c r="AI7" s="24">
        <v>96.22</v>
      </c>
      <c r="AJ7" s="24">
        <v>127.67</v>
      </c>
      <c r="AK7" s="24">
        <v>241.21</v>
      </c>
      <c r="AL7" s="24">
        <v>310.44</v>
      </c>
      <c r="AM7" s="24">
        <v>367.22</v>
      </c>
      <c r="AN7" s="24">
        <v>449.31</v>
      </c>
      <c r="AO7" s="24">
        <v>34.340000000000003</v>
      </c>
      <c r="AP7" s="24">
        <v>40.119999999999997</v>
      </c>
      <c r="AQ7" s="24">
        <v>37.090000000000003</v>
      </c>
      <c r="AR7" s="24">
        <v>237</v>
      </c>
      <c r="AS7" s="24">
        <v>257.23</v>
      </c>
      <c r="AT7" s="24">
        <v>232.28</v>
      </c>
      <c r="AU7" s="24">
        <v>-65.14</v>
      </c>
      <c r="AV7" s="24">
        <v>-74.88</v>
      </c>
      <c r="AW7" s="24">
        <v>-285.02999999999997</v>
      </c>
      <c r="AX7" s="24">
        <v>-314.49</v>
      </c>
      <c r="AY7" s="24">
        <v>-439.31</v>
      </c>
      <c r="AZ7" s="24">
        <v>202.79</v>
      </c>
      <c r="BA7" s="24">
        <v>255.28</v>
      </c>
      <c r="BB7" s="24">
        <v>241.94</v>
      </c>
      <c r="BC7" s="24">
        <v>135.35</v>
      </c>
      <c r="BD7" s="24">
        <v>150.91999999999999</v>
      </c>
      <c r="BE7" s="24">
        <v>155.69</v>
      </c>
      <c r="BF7" s="24">
        <v>1047.57</v>
      </c>
      <c r="BG7" s="24">
        <v>1072.49</v>
      </c>
      <c r="BH7" s="24">
        <v>958</v>
      </c>
      <c r="BI7" s="24">
        <v>0</v>
      </c>
      <c r="BJ7" s="24">
        <v>0</v>
      </c>
      <c r="BK7" s="24">
        <v>768.3</v>
      </c>
      <c r="BL7" s="24">
        <v>918.36</v>
      </c>
      <c r="BM7" s="24">
        <v>860.05</v>
      </c>
      <c r="BN7" s="24">
        <v>782.91</v>
      </c>
      <c r="BO7" s="24">
        <v>783.21</v>
      </c>
      <c r="BP7" s="24">
        <v>765.05</v>
      </c>
      <c r="BQ7" s="24">
        <v>44.71</v>
      </c>
      <c r="BR7" s="24">
        <v>45.66</v>
      </c>
      <c r="BS7" s="24">
        <v>52.48</v>
      </c>
      <c r="BT7" s="24">
        <v>54.92</v>
      </c>
      <c r="BU7" s="24">
        <v>51.52</v>
      </c>
      <c r="BV7" s="24">
        <v>53.36</v>
      </c>
      <c r="BW7" s="24">
        <v>50.94</v>
      </c>
      <c r="BX7" s="24">
        <v>44.86</v>
      </c>
      <c r="BY7" s="24">
        <v>49.38</v>
      </c>
      <c r="BZ7" s="24">
        <v>48.53</v>
      </c>
      <c r="CA7" s="24">
        <v>48.97</v>
      </c>
      <c r="CB7" s="24">
        <v>379.68</v>
      </c>
      <c r="CC7" s="24">
        <v>368.56</v>
      </c>
      <c r="CD7" s="24">
        <v>320.88</v>
      </c>
      <c r="CE7" s="24">
        <v>307.08</v>
      </c>
      <c r="CF7" s="24">
        <v>324.66000000000003</v>
      </c>
      <c r="CG7" s="24">
        <v>347.38</v>
      </c>
      <c r="CH7" s="24">
        <v>371.2</v>
      </c>
      <c r="CI7" s="24">
        <v>496.36</v>
      </c>
      <c r="CJ7" s="24">
        <v>316.97000000000003</v>
      </c>
      <c r="CK7" s="24">
        <v>326.17</v>
      </c>
      <c r="CL7" s="24">
        <v>328.76</v>
      </c>
      <c r="CM7" s="24">
        <v>48.15</v>
      </c>
      <c r="CN7" s="24">
        <v>50</v>
      </c>
      <c r="CO7" s="24">
        <v>46.03</v>
      </c>
      <c r="CP7" s="24">
        <v>48.44</v>
      </c>
      <c r="CQ7" s="24">
        <v>46.27</v>
      </c>
      <c r="CR7" s="24">
        <v>49.31</v>
      </c>
      <c r="CS7" s="24">
        <v>47.29</v>
      </c>
      <c r="CT7" s="24">
        <v>54.73</v>
      </c>
      <c r="CU7" s="24">
        <v>46.36</v>
      </c>
      <c r="CV7" s="24">
        <v>228.91</v>
      </c>
      <c r="CW7" s="24">
        <v>224.12</v>
      </c>
      <c r="CX7" s="24">
        <v>91.6</v>
      </c>
      <c r="CY7" s="24">
        <v>92.25</v>
      </c>
      <c r="CZ7" s="24">
        <v>97.96</v>
      </c>
      <c r="DA7" s="24">
        <v>100</v>
      </c>
      <c r="DB7" s="24">
        <v>100</v>
      </c>
      <c r="DC7" s="24">
        <v>57.28</v>
      </c>
      <c r="DD7" s="24">
        <v>57.74</v>
      </c>
      <c r="DE7" s="24">
        <v>54.72</v>
      </c>
      <c r="DF7" s="24">
        <v>83.08</v>
      </c>
      <c r="DG7" s="24">
        <v>82.61</v>
      </c>
      <c r="DH7" s="24">
        <v>81.92</v>
      </c>
      <c r="DI7" s="24">
        <v>3.91</v>
      </c>
      <c r="DJ7" s="24">
        <v>7.07</v>
      </c>
      <c r="DK7" s="24">
        <v>10.37</v>
      </c>
      <c r="DL7" s="24">
        <v>13.88</v>
      </c>
      <c r="DM7" s="24">
        <v>16.5</v>
      </c>
      <c r="DN7" s="24">
        <v>9.51</v>
      </c>
      <c r="DO7" s="24">
        <v>14.11</v>
      </c>
      <c r="DP7" s="24">
        <v>20.059999999999999</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2023-01-23T07:25:42Z</cp:lastPrinted>
  <dcterms:created xsi:type="dcterms:W3CDTF">2022-12-01T01:43:09Z</dcterms:created>
  <dcterms:modified xsi:type="dcterms:W3CDTF">2023-01-23T07:25:47Z</dcterms:modified>
  <cp:category/>
</cp:coreProperties>
</file>