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6.2.106\平成31年度\06_建設部\03_下水道課\01_管理係\公営企業\R04\02.照会・回答\【1_24（火）期限】公営企業に係る経営比較分析表（令和３年度決算）の分析等について（依頼）_20230112\08 菊池市\下水道（修正）\"/>
    </mc:Choice>
  </mc:AlternateContent>
  <workbookProtection workbookAlgorithmName="SHA-512" workbookHashValue="9OothJgE0rbX7u0C8weffg4MCb2EIauHC4StInRXRYwFYmoWSct8I6IITlpKwDfi0MmGjHBMQxv7aPk3veGLxA==" workbookSaltValue="0H8gRLbWytDXGqYc5/Vq4Q==" workbookSpinCount="100000" lockStructure="1"/>
  <bookViews>
    <workbookView xWindow="0" yWindow="0" windowWidth="15000" windowHeight="120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<sst xmlns="http://schemas.openxmlformats.org/spreadsheetml/2006/main" count="309" uniqueCount="115">
  <si>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</si>
  <si>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</si>
  <si>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</si>
  <si>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</si>
  <si>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</si>
  <si>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</si>
  <si>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</si>
  <si>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</si>
  <si>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</si>
  <si>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</si>
  <si>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</si>
  <si>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</si>
  <si>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</si>
  <si>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</si>
  <si>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</si>
  <si>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</si>
  <si>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</si>
  <si>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</si>
  <si>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</si>
  <si>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</si>
  <si>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</si>
  <si>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</si>
  <si>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</si>
  <si>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</si>
  <si>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</si>
  <si>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</si>
  <si>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</si>
  <si>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</si>
  <si>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</si>
  <si>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</si>
  <si>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</si>
  <si>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</si>
  <si>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</si>
  <si>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</si>
  <si>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</si>
  <si>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</si>
  <si>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</si>
  <si>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</si>
  <si>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</si>
  <si>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</si>
  <si>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</si>
  <si>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</si>
  <si>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</si>
  <si>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</si>
  <si>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</si>
  <si>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</si>
  <si>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</si>
  <si>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</si>
  <si>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</si>
  <si>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</si>
  <si>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</si>
  <si>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</si>
  <si>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</si>
  <si>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</si>
  <si>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</si>
  <si>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</si>
  <si>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</si>
  <si>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</si>
  <si>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</si>
  <si>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</si>
  <si>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</si>
  <si>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</si>
  <si>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</si>
  <si>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</si>
  <si>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</si>
  <si>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</si>
  <si>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</si>
  <si>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</si>
  <si>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</si>
  <si>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</si>
  <si>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</si>
  <si>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</si>
  <si>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</si>
  <si>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</si>
  <si>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</si>
  <si>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</si>
  <si>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</si>
  <si>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</si>
  <si>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</si>
  <si>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</si>
  <si>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</si>
  <si>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</si>
  <si>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</si>
  <si>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</si>
  <si>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</si>
  <si>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</si>
  <si>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</si>
  <si>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</si>
  <si>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</si>
  <si>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</si>
  <si>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</si>
  <si>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</si>
  <si>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</si>
  <si>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</si>
  <si>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</si>
  <si>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</si>
  <si>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</si>
  <si>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</si>
  <si>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</si>
  <si>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</si>
  <si>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</si>
  <si>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</si>
  <si>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</si>
  <si>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</si>
  <si>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</si>
  <si>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</si>
  <si>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</si>
  <si>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</si>
  <si>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</si>
  <si>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</si>
  <si>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</si>
  <si>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</si>
  <si>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現在の経営状況としては、健全とは言えない状況となっている。
　今後も人口減による使用料収入の減少により経費回収率の悪化が見込まれるため、汚水処理原価の抑制を図りながら経営戦略を基に適正な使用料を検討し、健全な事業運営を実施していく必要がある。</t>
    <rPh sb="1" eb="3">
      <t>ゲンザイ</t>
    </rPh>
    <rPh sb="4" eb="6">
      <t>ケイエイ</t>
    </rPh>
    <rPh sb="6" eb="8">
      <t>ジョウキョウ</t>
    </rPh>
    <rPh sb="32" eb="34">
      <t>コンゴ</t>
    </rPh>
    <rPh sb="35" eb="38">
      <t>ジンコウゲン</t>
    </rPh>
    <rPh sb="52" eb="54">
      <t>ケイヒ</t>
    </rPh>
    <rPh sb="54" eb="56">
      <t>カイシュウ</t>
    </rPh>
    <rPh sb="56" eb="57">
      <t>リツ</t>
    </rPh>
    <rPh sb="58" eb="60">
      <t>アッカ</t>
    </rPh>
    <rPh sb="61" eb="63">
      <t>ミコ</t>
    </rPh>
    <rPh sb="69" eb="71">
      <t>オスイ</t>
    </rPh>
    <rPh sb="71" eb="73">
      <t>ショリ</t>
    </rPh>
    <rPh sb="73" eb="75">
      <t>ゲンカ</t>
    </rPh>
    <rPh sb="76" eb="78">
      <t>ヨクセイ</t>
    </rPh>
    <rPh sb="79" eb="80">
      <t>ハカ</t>
    </rPh>
    <rPh sb="84" eb="86">
      <t>ケイエイ</t>
    </rPh>
    <rPh sb="86" eb="88">
      <t>センリャク</t>
    </rPh>
    <rPh sb="89" eb="90">
      <t>モト</t>
    </rPh>
    <rPh sb="91" eb="93">
      <t>テキセイ</t>
    </rPh>
    <rPh sb="94" eb="97">
      <t>シヨウリョウ</t>
    </rPh>
    <rPh sb="98" eb="100">
      <t>ケントウ</t>
    </rPh>
    <rPh sb="102" eb="104">
      <t>ケンゼン</t>
    </rPh>
    <rPh sb="105" eb="107">
      <t>ジギョウ</t>
    </rPh>
    <rPh sb="107" eb="109">
      <t>ウンエイ</t>
    </rPh>
    <rPh sb="110" eb="112">
      <t>ジッシ</t>
    </rPh>
    <rPh sb="116" eb="118">
      <t>ヒツヨウ</t>
    </rPh>
    <phoneticPr fontId="4"/>
  </si>
  <si>
    <t>　有形固定資産減価償却率は、法適用2年目であり今後上昇が見込まれる。
　本市にて設置した浄化槽については、耐用年数に達していないため老朽化は見られないが、個人所有の浄化槽を受贈し維持管理を行っているため、今後修繕や更新が発生していくことが予想される。</t>
    <rPh sb="1" eb="3">
      <t>ユウケイ</t>
    </rPh>
    <rPh sb="3" eb="5">
      <t>コテイ</t>
    </rPh>
    <rPh sb="5" eb="7">
      <t>シサン</t>
    </rPh>
    <rPh sb="7" eb="9">
      <t>ゲンカ</t>
    </rPh>
    <rPh sb="9" eb="11">
      <t>ショウキャク</t>
    </rPh>
    <rPh sb="11" eb="12">
      <t>リツ</t>
    </rPh>
    <rPh sb="14" eb="15">
      <t>ホウ</t>
    </rPh>
    <rPh sb="15" eb="17">
      <t>テキヨウ</t>
    </rPh>
    <rPh sb="18" eb="20">
      <t>ネンメ</t>
    </rPh>
    <rPh sb="23" eb="25">
      <t>コンゴ</t>
    </rPh>
    <rPh sb="25" eb="27">
      <t>ジョウショウ</t>
    </rPh>
    <rPh sb="28" eb="30">
      <t>ミコ</t>
    </rPh>
    <phoneticPr fontId="4"/>
  </si>
  <si>
    <t>　経常収支比率は100％を超えているが、経費回収率は50％台と低く、一般会計からの繰り入れに頼った経営となっている。
　流動比率については、運転資金を増やすために繰入金を若干多く繰り入れたことにより、類似団体とほぼ同じ比率になった。
　企業債残高対事業規模比率は、企業債の償還についても繰入金に頼る状況であり改善を図る必要がある。
　今後も水洗化率の向上と使用料収入の増加を図る。</t>
    <rPh sb="1" eb="3">
      <t>ケイジョウ</t>
    </rPh>
    <rPh sb="3" eb="5">
      <t>シュウシ</t>
    </rPh>
    <rPh sb="5" eb="7">
      <t>ヒリツ</t>
    </rPh>
    <rPh sb="13" eb="14">
      <t>コ</t>
    </rPh>
    <rPh sb="20" eb="22">
      <t>ケイヒ</t>
    </rPh>
    <rPh sb="22" eb="24">
      <t>カイシュウ</t>
    </rPh>
    <rPh sb="24" eb="25">
      <t>リツ</t>
    </rPh>
    <rPh sb="29" eb="30">
      <t>ダイ</t>
    </rPh>
    <rPh sb="31" eb="32">
      <t>ヒク</t>
    </rPh>
    <rPh sb="34" eb="36">
      <t>イッパン</t>
    </rPh>
    <rPh sb="36" eb="38">
      <t>カイケイ</t>
    </rPh>
    <rPh sb="41" eb="42">
      <t>ク</t>
    </rPh>
    <rPh sb="43" eb="44">
      <t>イ</t>
    </rPh>
    <rPh sb="46" eb="47">
      <t>タヨ</t>
    </rPh>
    <rPh sb="49" eb="51">
      <t>ケイエイ</t>
    </rPh>
    <rPh sb="60" eb="62">
      <t>リュウドウ</t>
    </rPh>
    <rPh sb="62" eb="64">
      <t>ヒリツ</t>
    </rPh>
    <rPh sb="70" eb="72">
      <t>ウンテン</t>
    </rPh>
    <rPh sb="72" eb="74">
      <t>シキン</t>
    </rPh>
    <rPh sb="75" eb="76">
      <t>フ</t>
    </rPh>
    <rPh sb="81" eb="83">
      <t>クリイレ</t>
    </rPh>
    <rPh sb="83" eb="84">
      <t>キン</t>
    </rPh>
    <rPh sb="85" eb="87">
      <t>ジャッカン</t>
    </rPh>
    <rPh sb="87" eb="88">
      <t>オオ</t>
    </rPh>
    <rPh sb="89" eb="90">
      <t>ク</t>
    </rPh>
    <rPh sb="91" eb="92">
      <t>イ</t>
    </rPh>
    <rPh sb="100" eb="102">
      <t>ルイジ</t>
    </rPh>
    <rPh sb="102" eb="104">
      <t>ダンタイ</t>
    </rPh>
    <rPh sb="107" eb="108">
      <t>オナ</t>
    </rPh>
    <rPh sb="109" eb="111">
      <t>ヒリツ</t>
    </rPh>
    <rPh sb="118" eb="120">
      <t>キギョウ</t>
    </rPh>
    <rPh sb="120" eb="121">
      <t>サイ</t>
    </rPh>
    <rPh sb="121" eb="123">
      <t>ザンダカ</t>
    </rPh>
    <rPh sb="123" eb="124">
      <t>タイ</t>
    </rPh>
    <rPh sb="124" eb="126">
      <t>ジギョウ</t>
    </rPh>
    <rPh sb="126" eb="128">
      <t>キボ</t>
    </rPh>
    <rPh sb="128" eb="130">
      <t>ヒリツ</t>
    </rPh>
    <rPh sb="132" eb="134">
      <t>キギョウ</t>
    </rPh>
    <rPh sb="134" eb="135">
      <t>サイ</t>
    </rPh>
    <rPh sb="136" eb="138">
      <t>ショウカン</t>
    </rPh>
    <rPh sb="143" eb="145">
      <t>クリイレ</t>
    </rPh>
    <rPh sb="145" eb="146">
      <t>キン</t>
    </rPh>
    <rPh sb="147" eb="148">
      <t>タヨ</t>
    </rPh>
    <rPh sb="149" eb="151">
      <t>ジョウキョウ</t>
    </rPh>
    <rPh sb="154" eb="156">
      <t>カイゼン</t>
    </rPh>
    <rPh sb="157" eb="158">
      <t>ハカ</t>
    </rPh>
    <rPh sb="159" eb="161">
      <t>ヒツヨウ</t>
    </rPh>
    <rPh sb="167" eb="169">
      <t>コンゴ</t>
    </rPh>
    <rPh sb="170" eb="173">
      <t>スイセンカ</t>
    </rPh>
    <rPh sb="173" eb="174">
      <t>リツ</t>
    </rPh>
    <rPh sb="175" eb="177">
      <t>コウジョウ</t>
    </rPh>
    <rPh sb="178" eb="181">
      <t>シヨウリョウ</t>
    </rPh>
    <rPh sb="181" eb="183">
      <t>シュウニュウ</t>
    </rPh>
    <rPh sb="184" eb="186">
      <t>ゾウカ</t>
    </rPh>
    <rPh sb="187" eb="18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</si>
</sst>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91-465E-B4BB-69B979EA8C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C91-465E-B4BB-69B979EA8C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42-49AA-9195-DD418EC6649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c:ext xmlns:c16="http://schemas.microsoft.com/office/drawing/2014/chart" uri="{C3380CC4-5D6E-409C-BE32-E72D297353CC}">
              <c16:uniqueId val="{00000001-3542-49AA-9195-DD418EC6649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CCDC-436B-B9E4-137D4EEBF8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c:ext xmlns:c16="http://schemas.microsoft.com/office/drawing/2014/chart" uri="{C3380CC4-5D6E-409C-BE32-E72D297353CC}">
              <c16:uniqueId val="{00000001-CCDC-436B-B9E4-137D4EEBF8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102.87</c:v>
                </c:pt>
                <c:pt idx="4">
                  <c:v>103.51</c:v>
                </c:pt>
              </c:numCache>
            </c:numRef>
          </c:val>
          <c:extLst>
            <c:ext xmlns:c16="http://schemas.microsoft.com/office/drawing/2014/chart" uri="{C3380CC4-5D6E-409C-BE32-E72D297353CC}">
              <c16:uniqueId val="{00000000-7D55-43F4-A869-F980410F531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c:ext xmlns:c16="http://schemas.microsoft.com/office/drawing/2014/chart" uri="{C3380CC4-5D6E-409C-BE32-E72D297353CC}">
              <c16:uniqueId val="{00000001-7D55-43F4-A869-F980410F531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4.88</c:v>
                </c:pt>
                <c:pt idx="4">
                  <c:v>9.6199999999999992</c:v>
                </c:pt>
              </c:numCache>
            </c:numRef>
          </c:val>
          <c:extLst>
            <c:ext xmlns:c16="http://schemas.microsoft.com/office/drawing/2014/chart" uri="{C3380CC4-5D6E-409C-BE32-E72D297353CC}">
              <c16:uniqueId val="{00000000-0E6B-4449-9834-1D7ED61E7A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c:ext xmlns:c16="http://schemas.microsoft.com/office/drawing/2014/chart" uri="{C3380CC4-5D6E-409C-BE32-E72D297353CC}">
              <c16:uniqueId val="{00000001-0E6B-4449-9834-1D7ED61E7A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D3-4482-96AC-1FA5801ADF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BD3-4482-96AC-1FA5801ADF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17.059999999999999</c:v>
                </c:pt>
                <c:pt idx="4">
                  <c:v>7</c:v>
                </c:pt>
              </c:numCache>
            </c:numRef>
          </c:val>
          <c:extLst>
            <c:ext xmlns:c16="http://schemas.microsoft.com/office/drawing/2014/chart" uri="{C3380CC4-5D6E-409C-BE32-E72D297353CC}">
              <c16:uniqueId val="{00000000-E628-4C8B-8EB3-8880486B684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c:ext xmlns:c16="http://schemas.microsoft.com/office/drawing/2014/chart" uri="{C3380CC4-5D6E-409C-BE32-E72D297353CC}">
              <c16:uniqueId val="{00000001-E628-4C8B-8EB3-8880486B684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85.11</c:v>
                </c:pt>
                <c:pt idx="4">
                  <c:v>123.7</c:v>
                </c:pt>
              </c:numCache>
            </c:numRef>
          </c:val>
          <c:extLst>
            <c:ext xmlns:c16="http://schemas.microsoft.com/office/drawing/2014/chart" uri="{C3380CC4-5D6E-409C-BE32-E72D297353CC}">
              <c16:uniqueId val="{00000000-EA1B-4908-BC33-E8EEE340D5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c:ext xmlns:c16="http://schemas.microsoft.com/office/drawing/2014/chart" uri="{C3380CC4-5D6E-409C-BE32-E72D297353CC}">
              <c16:uniqueId val="{00000001-EA1B-4908-BC33-E8EEE340D5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C79-4AC1-8FDE-47C68394CE8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c:ext xmlns:c16="http://schemas.microsoft.com/office/drawing/2014/chart" uri="{C3380CC4-5D6E-409C-BE32-E72D297353CC}">
              <c16:uniqueId val="{00000001-3C79-4AC1-8FDE-47C68394CE8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56.04</c:v>
                </c:pt>
                <c:pt idx="4">
                  <c:v>55.82</c:v>
                </c:pt>
              </c:numCache>
            </c:numRef>
          </c:val>
          <c:extLst>
            <c:ext xmlns:c16="http://schemas.microsoft.com/office/drawing/2014/chart" uri="{C3380CC4-5D6E-409C-BE32-E72D297353CC}">
              <c16:uniqueId val="{00000000-736A-4833-BCC5-651410DFC03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c:ext xmlns:c16="http://schemas.microsoft.com/office/drawing/2014/chart" uri="{C3380CC4-5D6E-409C-BE32-E72D297353CC}">
              <c16:uniqueId val="{00000001-736A-4833-BCC5-651410DFC03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329.93</c:v>
                </c:pt>
                <c:pt idx="4">
                  <c:v>335.4</c:v>
                </c:pt>
              </c:numCache>
            </c:numRef>
          </c:val>
          <c:extLst>
            <c:ext xmlns:c16="http://schemas.microsoft.com/office/drawing/2014/chart" uri="{C3380CC4-5D6E-409C-BE32-E72D297353CC}">
              <c16:uniqueId val="{00000000-494B-4954-9467-852A815956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c:ext xmlns:c16="http://schemas.microsoft.com/office/drawing/2014/chart" uri="{C3380CC4-5D6E-409C-BE32-E72D297353CC}">
              <c16:uniqueId val="{00000001-494B-4954-9467-852A815956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菊池市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47414</v>
      </c>
      <c r="AM8" s="45"/>
      <c r="AN8" s="45"/>
      <c r="AO8" s="45"/>
      <c r="AP8" s="45"/>
      <c r="AQ8" s="45"/>
      <c r="AR8" s="45"/>
      <c r="AS8" s="45"/>
      <c r="AT8" s="46">
        <f>データ!T6</f>
        <v>276.85000000000002</v>
      </c>
      <c r="AU8" s="46"/>
      <c r="AV8" s="46"/>
      <c r="AW8" s="46"/>
      <c r="AX8" s="46"/>
      <c r="AY8" s="46"/>
      <c r="AZ8" s="46"/>
      <c r="BA8" s="46"/>
      <c r="BB8" s="46">
        <f>データ!U6</f>
        <v>171.26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56.98</v>
      </c>
      <c r="J10" s="46"/>
      <c r="K10" s="46"/>
      <c r="L10" s="46"/>
      <c r="M10" s="46"/>
      <c r="N10" s="46"/>
      <c r="O10" s="46"/>
      <c r="P10" s="46">
        <f>データ!P6</f>
        <v>10.78</v>
      </c>
      <c r="Q10" s="46"/>
      <c r="R10" s="46"/>
      <c r="S10" s="46"/>
      <c r="T10" s="46"/>
      <c r="U10" s="46"/>
      <c r="V10" s="46"/>
      <c r="W10" s="46">
        <f>データ!Q6</f>
        <v>100</v>
      </c>
      <c r="X10" s="46"/>
      <c r="Y10" s="46"/>
      <c r="Z10" s="46"/>
      <c r="AA10" s="46"/>
      <c r="AB10" s="46"/>
      <c r="AC10" s="46"/>
      <c r="AD10" s="45">
        <f>データ!R6</f>
        <v>3850</v>
      </c>
      <c r="AE10" s="45"/>
      <c r="AF10" s="45"/>
      <c r="AG10" s="45"/>
      <c r="AH10" s="45"/>
      <c r="AI10" s="45"/>
      <c r="AJ10" s="45"/>
      <c r="AK10" s="2"/>
      <c r="AL10" s="45">
        <f>データ!V6</f>
        <v>5073</v>
      </c>
      <c r="AM10" s="45"/>
      <c r="AN10" s="45"/>
      <c r="AO10" s="45"/>
      <c r="AP10" s="45"/>
      <c r="AQ10" s="45"/>
      <c r="AR10" s="45"/>
      <c r="AS10" s="45"/>
      <c r="AT10" s="46">
        <f>データ!W6</f>
        <v>260.07</v>
      </c>
      <c r="AU10" s="46"/>
      <c r="AV10" s="46"/>
      <c r="AW10" s="46"/>
      <c r="AX10" s="46"/>
      <c r="AY10" s="46"/>
      <c r="AZ10" s="46"/>
      <c r="BA10" s="46"/>
      <c r="BB10" s="46">
        <f>データ!X6</f>
        <v>19.510000000000002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112</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Ytw7/TPeTt/V9bfSUPEzNcoQUCcVIiRiGQOMiA9sXISSGTjKODOobEsmSHjZaM4Hy0Jabi4uQ5eH0Ep3+Y7s4Q==" saltValue="Ump6KmS12XY0TmpENI3ZB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432105</v>
      </c>
      <c r="D6" s="19">
        <f t="shared" si="3"/>
        <v>46</v>
      </c>
      <c r="E6" s="19">
        <f t="shared" si="3"/>
        <v>18</v>
      </c>
      <c r="F6" s="19">
        <f t="shared" si="3"/>
        <v>0</v>
      </c>
      <c r="G6" s="19">
        <f t="shared" si="3"/>
        <v>0</v>
      </c>
      <c r="H6" s="19" t="str">
        <f t="shared" si="3"/>
        <v>熊本県　菊池市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56.98</v>
      </c>
      <c r="P6" s="20">
        <f t="shared" si="3"/>
        <v>10.78</v>
      </c>
      <c r="Q6" s="20">
        <f t="shared" si="3"/>
        <v>100</v>
      </c>
      <c r="R6" s="20">
        <f t="shared" si="3"/>
        <v>3850</v>
      </c>
      <c r="S6" s="20">
        <f t="shared" si="3"/>
        <v>47414</v>
      </c>
      <c r="T6" s="20">
        <f t="shared" si="3"/>
        <v>276.85000000000002</v>
      </c>
      <c r="U6" s="20">
        <f t="shared" si="3"/>
        <v>171.26</v>
      </c>
      <c r="V6" s="20">
        <f t="shared" si="3"/>
        <v>5073</v>
      </c>
      <c r="W6" s="20">
        <f t="shared" si="3"/>
        <v>260.07</v>
      </c>
      <c r="X6" s="20">
        <f t="shared" si="3"/>
        <v>19.510000000000002</v>
      </c>
      <c r="Y6" s="21" t="str">
        <f>IF(Y7="",NA(),Y7)</f>
        <v>-</v>
      </c>
      <c r="Z6" s="21" t="str">
        <f t="shared" ref="Z6:AH6" si="4">IF(Z7="",NA(),Z7)</f>
        <v>-</v>
      </c>
      <c r="AA6" s="21" t="str">
        <f t="shared" si="4"/>
        <v>-</v>
      </c>
      <c r="AB6" s="21">
        <f t="shared" si="4"/>
        <v>102.87</v>
      </c>
      <c r="AC6" s="21">
        <f t="shared" si="4"/>
        <v>103.51</v>
      </c>
      <c r="AD6" s="21" t="str">
        <f t="shared" si="4"/>
        <v>-</v>
      </c>
      <c r="AE6" s="21" t="str">
        <f t="shared" si="4"/>
        <v>-</v>
      </c>
      <c r="AF6" s="21" t="str">
        <f t="shared" si="4"/>
        <v>-</v>
      </c>
      <c r="AG6" s="21">
        <f t="shared" si="4"/>
        <v>99.03</v>
      </c>
      <c r="AH6" s="21">
        <f t="shared" si="4"/>
        <v>100.41</v>
      </c>
      <c r="AI6" s="20" t="str">
        <f>IF(AI7="","",IF(AI7="-","【-】","【"&amp;SUBSTITUTE(TEXT(AI7,"#,##0.00"),"-","△")&amp;"】"))</f>
        <v>【98.81】</v>
      </c>
      <c r="AJ6" s="21" t="str">
        <f>IF(AJ7="",NA(),AJ7)</f>
        <v>-</v>
      </c>
      <c r="AK6" s="21" t="str">
        <f t="shared" ref="AK6:AS6" si="5">IF(AK7="",NA(),AK7)</f>
        <v>-</v>
      </c>
      <c r="AL6" s="21" t="str">
        <f t="shared" si="5"/>
        <v>-</v>
      </c>
      <c r="AM6" s="21">
        <f t="shared" si="5"/>
        <v>17.059999999999999</v>
      </c>
      <c r="AN6" s="21">
        <f t="shared" si="5"/>
        <v>7</v>
      </c>
      <c r="AO6" s="21" t="str">
        <f t="shared" si="5"/>
        <v>-</v>
      </c>
      <c r="AP6" s="21" t="str">
        <f t="shared" si="5"/>
        <v>-</v>
      </c>
      <c r="AQ6" s="21" t="str">
        <f t="shared" si="5"/>
        <v>-</v>
      </c>
      <c r="AR6" s="21">
        <f t="shared" si="5"/>
        <v>74.239999999999995</v>
      </c>
      <c r="AS6" s="21">
        <f t="shared" si="5"/>
        <v>83.92</v>
      </c>
      <c r="AT6" s="20" t="str">
        <f>IF(AT7="","",IF(AT7="-","【-】","【"&amp;SUBSTITUTE(TEXT(AT7,"#,##0.00"),"-","△")&amp;"】"))</f>
        <v>【102.81】</v>
      </c>
      <c r="AU6" s="21" t="str">
        <f>IF(AU7="",NA(),AU7)</f>
        <v>-</v>
      </c>
      <c r="AV6" s="21" t="str">
        <f t="shared" ref="AV6:BD6" si="6">IF(AV7="",NA(),AV7)</f>
        <v>-</v>
      </c>
      <c r="AW6" s="21" t="str">
        <f t="shared" si="6"/>
        <v>-</v>
      </c>
      <c r="AX6" s="21">
        <f t="shared" si="6"/>
        <v>85.11</v>
      </c>
      <c r="AY6" s="21">
        <f t="shared" si="6"/>
        <v>123.7</v>
      </c>
      <c r="AZ6" s="21" t="str">
        <f t="shared" si="6"/>
        <v>-</v>
      </c>
      <c r="BA6" s="21" t="str">
        <f t="shared" si="6"/>
        <v>-</v>
      </c>
      <c r="BB6" s="21" t="str">
        <f t="shared" si="6"/>
        <v>-</v>
      </c>
      <c r="BC6" s="21">
        <f t="shared" si="6"/>
        <v>100.47</v>
      </c>
      <c r="BD6" s="21">
        <f t="shared" si="6"/>
        <v>122.71</v>
      </c>
      <c r="BE6" s="20" t="str">
        <f>IF(BE7="","",IF(BE7="-","【-】","【"&amp;SUBSTITUTE(TEXT(BE7,"#,##0.00"),"-","△")&amp;"】"))</f>
        <v>【112.20】</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294.27</v>
      </c>
      <c r="BO6" s="21">
        <f t="shared" si="7"/>
        <v>294.08999999999997</v>
      </c>
      <c r="BP6" s="20" t="str">
        <f>IF(BP7="","",IF(BP7="-","【-】","【"&amp;SUBSTITUTE(TEXT(BP7,"#,##0.00"),"-","△")&amp;"】"))</f>
        <v>【310.14】</v>
      </c>
      <c r="BQ6" s="21" t="str">
        <f>IF(BQ7="",NA(),BQ7)</f>
        <v>-</v>
      </c>
      <c r="BR6" s="21" t="str">
        <f t="shared" ref="BR6:BZ6" si="8">IF(BR7="",NA(),BR7)</f>
        <v>-</v>
      </c>
      <c r="BS6" s="21" t="str">
        <f t="shared" si="8"/>
        <v>-</v>
      </c>
      <c r="BT6" s="21">
        <f t="shared" si="8"/>
        <v>56.04</v>
      </c>
      <c r="BU6" s="21">
        <f t="shared" si="8"/>
        <v>55.82</v>
      </c>
      <c r="BV6" s="21" t="str">
        <f t="shared" si="8"/>
        <v>-</v>
      </c>
      <c r="BW6" s="21" t="str">
        <f t="shared" si="8"/>
        <v>-</v>
      </c>
      <c r="BX6" s="21" t="str">
        <f t="shared" si="8"/>
        <v>-</v>
      </c>
      <c r="BY6" s="21">
        <f t="shared" si="8"/>
        <v>60.59</v>
      </c>
      <c r="BZ6" s="21">
        <f t="shared" si="8"/>
        <v>60</v>
      </c>
      <c r="CA6" s="20" t="str">
        <f>IF(CA7="","",IF(CA7="-","【-】","【"&amp;SUBSTITUTE(TEXT(CA7,"#,##0.00"),"-","△")&amp;"】"))</f>
        <v>【57.71】</v>
      </c>
      <c r="CB6" s="21" t="str">
        <f>IF(CB7="",NA(),CB7)</f>
        <v>-</v>
      </c>
      <c r="CC6" s="21" t="str">
        <f t="shared" ref="CC6:CK6" si="9">IF(CC7="",NA(),CC7)</f>
        <v>-</v>
      </c>
      <c r="CD6" s="21" t="str">
        <f t="shared" si="9"/>
        <v>-</v>
      </c>
      <c r="CE6" s="21">
        <f t="shared" si="9"/>
        <v>329.93</v>
      </c>
      <c r="CF6" s="21">
        <f t="shared" si="9"/>
        <v>335.4</v>
      </c>
      <c r="CG6" s="21" t="str">
        <f t="shared" si="9"/>
        <v>-</v>
      </c>
      <c r="CH6" s="21" t="str">
        <f t="shared" si="9"/>
        <v>-</v>
      </c>
      <c r="CI6" s="21" t="str">
        <f t="shared" si="9"/>
        <v>-</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58.19</v>
      </c>
      <c r="CV6" s="21">
        <f t="shared" si="10"/>
        <v>56.52</v>
      </c>
      <c r="CW6" s="20" t="str">
        <f>IF(CW7="","",IF(CW7="-","【-】","【"&amp;SUBSTITUTE(TEXT(CW7,"#,##0.00"),"-","△")&amp;"】"))</f>
        <v>【56.80】</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87.8</v>
      </c>
      <c r="DG6" s="21">
        <f t="shared" si="11"/>
        <v>88.43</v>
      </c>
      <c r="DH6" s="20" t="str">
        <f>IF(DH7="","",IF(DH7="-","【-】","【"&amp;SUBSTITUTE(TEXT(DH7,"#,##0.00"),"-","△")&amp;"】"))</f>
        <v>【83.38】</v>
      </c>
      <c r="DI6" s="21" t="str">
        <f>IF(DI7="",NA(),DI7)</f>
        <v>-</v>
      </c>
      <c r="DJ6" s="21" t="str">
        <f t="shared" ref="DJ6:DR6" si="12">IF(DJ7="",NA(),DJ7)</f>
        <v>-</v>
      </c>
      <c r="DK6" s="21" t="str">
        <f t="shared" si="12"/>
        <v>-</v>
      </c>
      <c r="DL6" s="21">
        <f t="shared" si="12"/>
        <v>4.88</v>
      </c>
      <c r="DM6" s="21">
        <f t="shared" si="12"/>
        <v>9.6199999999999992</v>
      </c>
      <c r="DN6" s="21" t="str">
        <f t="shared" si="12"/>
        <v>-</v>
      </c>
      <c r="DO6" s="21" t="str">
        <f t="shared" si="12"/>
        <v>-</v>
      </c>
      <c r="DP6" s="21" t="str">
        <f t="shared" si="12"/>
        <v>-</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432105</v>
      </c>
      <c r="D7" s="23">
        <v>46</v>
      </c>
      <c r="E7" s="23">
        <v>18</v>
      </c>
      <c r="F7" s="23">
        <v>0</v>
      </c>
      <c r="G7" s="23">
        <v>0</v>
      </c>
      <c r="H7" s="23" t="s">
        <v>95</v>
      </c>
      <c r="I7" s="23" t="s">
        <v>96</v>
      </c>
      <c r="J7" s="23" t="s">
        <v>97</v>
      </c>
      <c r="K7" s="23" t="s">
        <v>98</v>
      </c>
      <c r="L7" s="23" t="s">
        <v>99</v>
      </c>
      <c r="M7" s="23" t="s">
        <v>100</v>
      </c>
      <c r="N7" s="24" t="s">
        <v>101</v>
      </c>
      <c r="O7" s="24">
        <v>56.98</v>
      </c>
      <c r="P7" s="24">
        <v>10.78</v>
      </c>
      <c r="Q7" s="24">
        <v>100</v>
      </c>
      <c r="R7" s="24">
        <v>3850</v>
      </c>
      <c r="S7" s="24">
        <v>47414</v>
      </c>
      <c r="T7" s="24">
        <v>276.85000000000002</v>
      </c>
      <c r="U7" s="24">
        <v>171.26</v>
      </c>
      <c r="V7" s="24">
        <v>5073</v>
      </c>
      <c r="W7" s="24">
        <v>260.07</v>
      </c>
      <c r="X7" s="24">
        <v>19.510000000000002</v>
      </c>
      <c r="Y7" s="24" t="s">
        <v>101</v>
      </c>
      <c r="Z7" s="24" t="s">
        <v>101</v>
      </c>
      <c r="AA7" s="24" t="s">
        <v>101</v>
      </c>
      <c r="AB7" s="24">
        <v>102.87</v>
      </c>
      <c r="AC7" s="24">
        <v>103.51</v>
      </c>
      <c r="AD7" s="24" t="s">
        <v>101</v>
      </c>
      <c r="AE7" s="24" t="s">
        <v>101</v>
      </c>
      <c r="AF7" s="24" t="s">
        <v>101</v>
      </c>
      <c r="AG7" s="24">
        <v>99.03</v>
      </c>
      <c r="AH7" s="24">
        <v>100.41</v>
      </c>
      <c r="AI7" s="24">
        <v>98.81</v>
      </c>
      <c r="AJ7" s="24" t="s">
        <v>101</v>
      </c>
      <c r="AK7" s="24" t="s">
        <v>101</v>
      </c>
      <c r="AL7" s="24" t="s">
        <v>101</v>
      </c>
      <c r="AM7" s="24">
        <v>17.059999999999999</v>
      </c>
      <c r="AN7" s="24">
        <v>7</v>
      </c>
      <c r="AO7" s="24" t="s">
        <v>101</v>
      </c>
      <c r="AP7" s="24" t="s">
        <v>101</v>
      </c>
      <c r="AQ7" s="24" t="s">
        <v>101</v>
      </c>
      <c r="AR7" s="24">
        <v>74.239999999999995</v>
      </c>
      <c r="AS7" s="24">
        <v>83.92</v>
      </c>
      <c r="AT7" s="24">
        <v>102.81</v>
      </c>
      <c r="AU7" s="24" t="s">
        <v>101</v>
      </c>
      <c r="AV7" s="24" t="s">
        <v>101</v>
      </c>
      <c r="AW7" s="24" t="s">
        <v>101</v>
      </c>
      <c r="AX7" s="24">
        <v>85.11</v>
      </c>
      <c r="AY7" s="24">
        <v>123.7</v>
      </c>
      <c r="AZ7" s="24" t="s">
        <v>101</v>
      </c>
      <c r="BA7" s="24" t="s">
        <v>101</v>
      </c>
      <c r="BB7" s="24" t="s">
        <v>101</v>
      </c>
      <c r="BC7" s="24">
        <v>100.47</v>
      </c>
      <c r="BD7" s="24">
        <v>122.71</v>
      </c>
      <c r="BE7" s="24">
        <v>112.2</v>
      </c>
      <c r="BF7" s="24" t="s">
        <v>101</v>
      </c>
      <c r="BG7" s="24" t="s">
        <v>101</v>
      </c>
      <c r="BH7" s="24" t="s">
        <v>101</v>
      </c>
      <c r="BI7" s="24">
        <v>0</v>
      </c>
      <c r="BJ7" s="24">
        <v>0</v>
      </c>
      <c r="BK7" s="24" t="s">
        <v>101</v>
      </c>
      <c r="BL7" s="24" t="s">
        <v>101</v>
      </c>
      <c r="BM7" s="24" t="s">
        <v>101</v>
      </c>
      <c r="BN7" s="24">
        <v>294.27</v>
      </c>
      <c r="BO7" s="24">
        <v>294.08999999999997</v>
      </c>
      <c r="BP7" s="24">
        <v>310.14</v>
      </c>
      <c r="BQ7" s="24" t="s">
        <v>101</v>
      </c>
      <c r="BR7" s="24" t="s">
        <v>101</v>
      </c>
      <c r="BS7" s="24" t="s">
        <v>101</v>
      </c>
      <c r="BT7" s="24">
        <v>56.04</v>
      </c>
      <c r="BU7" s="24">
        <v>55.82</v>
      </c>
      <c r="BV7" s="24" t="s">
        <v>101</v>
      </c>
      <c r="BW7" s="24" t="s">
        <v>101</v>
      </c>
      <c r="BX7" s="24" t="s">
        <v>101</v>
      </c>
      <c r="BY7" s="24">
        <v>60.59</v>
      </c>
      <c r="BZ7" s="24">
        <v>60</v>
      </c>
      <c r="CA7" s="24">
        <v>57.71</v>
      </c>
      <c r="CB7" s="24" t="s">
        <v>101</v>
      </c>
      <c r="CC7" s="24" t="s">
        <v>101</v>
      </c>
      <c r="CD7" s="24" t="s">
        <v>101</v>
      </c>
      <c r="CE7" s="24">
        <v>329.93</v>
      </c>
      <c r="CF7" s="24">
        <v>335.4</v>
      </c>
      <c r="CG7" s="24" t="s">
        <v>101</v>
      </c>
      <c r="CH7" s="24" t="s">
        <v>101</v>
      </c>
      <c r="CI7" s="24" t="s">
        <v>101</v>
      </c>
      <c r="CJ7" s="24">
        <v>280.23</v>
      </c>
      <c r="CK7" s="24">
        <v>282.70999999999998</v>
      </c>
      <c r="CL7" s="24">
        <v>286.17</v>
      </c>
      <c r="CM7" s="24" t="s">
        <v>101</v>
      </c>
      <c r="CN7" s="24" t="s">
        <v>101</v>
      </c>
      <c r="CO7" s="24" t="s">
        <v>101</v>
      </c>
      <c r="CP7" s="24" t="s">
        <v>101</v>
      </c>
      <c r="CQ7" s="24" t="s">
        <v>101</v>
      </c>
      <c r="CR7" s="24" t="s">
        <v>101</v>
      </c>
      <c r="CS7" s="24" t="s">
        <v>101</v>
      </c>
      <c r="CT7" s="24" t="s">
        <v>101</v>
      </c>
      <c r="CU7" s="24">
        <v>58.19</v>
      </c>
      <c r="CV7" s="24">
        <v>56.52</v>
      </c>
      <c r="CW7" s="24">
        <v>56.8</v>
      </c>
      <c r="CX7" s="24" t="s">
        <v>101</v>
      </c>
      <c r="CY7" s="24" t="s">
        <v>101</v>
      </c>
      <c r="CZ7" s="24" t="s">
        <v>101</v>
      </c>
      <c r="DA7" s="24">
        <v>100</v>
      </c>
      <c r="DB7" s="24">
        <v>100</v>
      </c>
      <c r="DC7" s="24" t="s">
        <v>101</v>
      </c>
      <c r="DD7" s="24" t="s">
        <v>101</v>
      </c>
      <c r="DE7" s="24" t="s">
        <v>101</v>
      </c>
      <c r="DF7" s="24">
        <v>87.8</v>
      </c>
      <c r="DG7" s="24">
        <v>88.43</v>
      </c>
      <c r="DH7" s="24">
        <v>83.38</v>
      </c>
      <c r="DI7" s="24" t="s">
        <v>101</v>
      </c>
      <c r="DJ7" s="24" t="s">
        <v>101</v>
      </c>
      <c r="DK7" s="24" t="s">
        <v>101</v>
      </c>
      <c r="DL7" s="24">
        <v>4.88</v>
      </c>
      <c r="DM7" s="24">
        <v>9.6199999999999992</v>
      </c>
      <c r="DN7" s="24" t="s">
        <v>101</v>
      </c>
      <c r="DO7" s="24" t="s">
        <v>101</v>
      </c>
      <c r="DP7" s="24" t="s">
        <v>101</v>
      </c>
      <c r="DQ7" s="24">
        <v>15.74</v>
      </c>
      <c r="DR7" s="24">
        <v>21.02</v>
      </c>
      <c r="DS7" s="24">
        <v>19.84</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井本 貴史</cp:lastModifiedBy>
  <cp:lastPrinted>2023-01-24T06:54:54Z</cp:lastPrinted>
  <dcterms:created xsi:type="dcterms:W3CDTF">2022-12-01T01:42:02Z</dcterms:created>
  <dcterms:modified xsi:type="dcterms:W3CDTF">2023-01-31T06:09:00Z</dcterms:modified>
  <cp:category/>
</cp:coreProperties>
</file>