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30 益城町\下水道\"/>
    </mc:Choice>
  </mc:AlternateContent>
  <workbookProtection workbookAlgorithmName="SHA-512" workbookHashValue="i1JZTpCHopKeuPiHSE1pRYAdoC2yH1jdsRllO385EXNaQuDHKdJzGMefl0tr5e1pj5xaaJMaRd7MdNV516wJ8g==" workbookSaltValue="W3XDBYzOzqC+xn5ikVNubQ==" workbookSpinCount="100000" lockStructure="1"/>
  <bookViews>
    <workbookView xWindow="0" yWindow="0" windowWidth="28800" windowHeight="114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F85" i="4"/>
  <c r="AL10" i="4"/>
  <c r="W10" i="4"/>
  <c r="BB8" i="4"/>
  <c r="AL8" i="4"/>
  <c r="W8" i="4"/>
  <c r="I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<sst xmlns="http://schemas.openxmlformats.org/spreadsheetml/2006/main" count="297" uniqueCount="116">
  <si>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</si>
  <si>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</si>
  <si>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</si>
  <si>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</si>
  <si>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</si>
  <si>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</si>
  <si>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</si>
  <si>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</si>
  <si>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</si>
  <si>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</si>
  <si>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</si>
  <si>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</si>
  <si>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</si>
  <si>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</si>
  <si>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</si>
  <si>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</si>
  <si>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</si>
  <si>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</si>
  <si>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</si>
  <si>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</si>
  <si>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</si>
  <si>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</si>
  <si>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</si>
  <si>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</si>
  <si>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</si>
  <si>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</si>
  <si>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</si>
  <si>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</si>
  <si>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</si>
  <si>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</si>
  <si>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</si>
  <si>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</si>
  <si>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</si>
  <si>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</si>
  <si>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</si>
  <si>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</si>
  <si>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</si>
  <si>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</si>
  <si>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</si>
  <si>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</si>
  <si>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</si>
  <si>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</si>
  <si>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</si>
  <si>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</si>
  <si>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</si>
  <si>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</si>
  <si>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</si>
  <si>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</si>
  <si>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</si>
  <si>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</si>
  <si>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</si>
  <si>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</si>
  <si>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</si>
  <si>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</si>
  <si>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</si>
  <si>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</si>
  <si>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</si>
  <si>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</si>
  <si>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</si>
  <si>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</si>
  <si>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</si>
  <si>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</si>
  <si>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</si>
  <si>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</si>
  <si>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</si>
  <si>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</si>
  <si>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</si>
  <si>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</si>
  <si>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</si>
  <si>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</si>
  <si>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</si>
  <si>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</si>
  <si>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</si>
  <si>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</si>
  <si>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</si>
  <si>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</si>
  <si>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</si>
  <si>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</si>
  <si>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</si>
  <si>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</si>
  <si>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</si>
  <si>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</si>
  <si>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</si>
  <si>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</si>
  <si>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</si>
  <si>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</si>
  <si>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</si>
  <si>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</si>
  <si>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</si>
  <si>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</si>
  <si>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</si>
  <si>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</si>
  <si>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</si>
  <si>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</si>
  <si>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</si>
  <si>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</si>
  <si>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</si>
  <si>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</si>
  <si>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</si>
  <si>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</si>
  <si>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</si>
  <si>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</si>
  <si>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</si>
  <si>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</si>
  <si>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</si>
  <si>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</si>
  <si>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</si>
  <si>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</si>
  <si>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</si>
  <si>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</si>
  <si>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</si>
  <si>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</si>
  <si>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</si>
  <si>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供用開始して17年が経ち、徐々に耐用年数を迎える施設又は設備について、平成29年度に施設の機能診断、令和元年度に最適整備構想の策定をおこない、機能保全対策の実施を通じ既存施設の有効利用や、長寿命化を図り、ライフサイクルコストを低減するストックマネジメントを導入しています。</t>
    <phoneticPr fontId="4"/>
  </si>
  <si>
    <t xml:space="preserve"> 令和2年度に公営企業会計に移行したことにより今まで以上に高いコスト意識を持ち、老朽化が進んでいる処理場の長寿命化や管路更新工事をおこなっていきます。
　水洗化率は既に高水準に達しており、今後の大幅な改善は見込めないため、より健全で効率的な下水道事業の運営を図ります。　　　　　　　　　　　　　　　　　　　　　　　また、公共下水道と農業集落排水の処理場の統合を進めていき、全体としての経営効率をより高めていきます。</t>
    <phoneticPr fontId="4"/>
  </si>
  <si>
    <r>
      <t xml:space="preserve"> 公共下水道と農業集落排水の処理場の統合を進めているため、経費をおさえている状況です。　　　　　そのため、類似団体平均を、経常収支比率は上回り、経費回収率についても上回り、汚水処理原価については下回っています。
</t>
    </r>
    <r>
      <rPr>
        <sz val="11"/>
        <color rgb="FFFF0000"/>
        <rFont val="ＭＳ ゴシック"/>
        <family val="3"/>
        <charset val="128"/>
      </rPr>
      <t>また、流動比率増については、一時的な現金収入によるもの、汚水処理原価の増、及び経費回収率の減については、不明水量の増によるものです。</t>
    </r>
    <r>
      <rPr>
        <sz val="11"/>
        <color theme="1"/>
        <rFont val="ＭＳ ゴシック"/>
        <family val="3"/>
        <charset val="128"/>
      </rPr>
      <t xml:space="preserve">
なお、当町は公共下水道事業と特定環境保全公共下水道事業も行っており、合わせてみる必要があります。</t>
    </r>
    <rPh sb="29" eb="31">
      <t>ケイヒ</t>
    </rPh>
    <rPh sb="38" eb="40">
      <t>ジョウキョウ</t>
    </rPh>
    <rPh sb="68" eb="70">
      <t>ウワマワウエシタ</t>
    </rPh>
    <rPh sb="201" eb="202">
      <t>オコナ</t>
    </rPh>
    <rPh sb="207" eb="208">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</si>
</sst>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77-4881-BC33-9C30B1634B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AF77-4881-BC33-9C30B1634B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formatCode="#,##0.00;&quot;△&quot;#,##0.00">
                  <c:v>0</c:v>
                </c:pt>
                <c:pt idx="4">
                  <c:v>68.430000000000007</c:v>
                </c:pt>
              </c:numCache>
            </c:numRef>
          </c:val>
          <c:extLst>
            <c:ext xmlns:c16="http://schemas.microsoft.com/office/drawing/2014/chart" uri="{C3380CC4-5D6E-409C-BE32-E72D297353CC}">
              <c16:uniqueId val="{00000000-9D86-46A6-BCC4-C37D113BCF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9D86-46A6-BCC4-C37D113BCF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91.87</c:v>
                </c:pt>
                <c:pt idx="4">
                  <c:v>90.7</c:v>
                </c:pt>
              </c:numCache>
            </c:numRef>
          </c:val>
          <c:extLst>
            <c:ext xmlns:c16="http://schemas.microsoft.com/office/drawing/2014/chart" uri="{C3380CC4-5D6E-409C-BE32-E72D297353CC}">
              <c16:uniqueId val="{00000000-2CD9-4D1B-8407-A5CD7A45A7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CD9-4D1B-8407-A5CD7A45A7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120.47</c:v>
                </c:pt>
                <c:pt idx="4">
                  <c:v>115.73</c:v>
                </c:pt>
              </c:numCache>
            </c:numRef>
          </c:val>
          <c:extLst>
            <c:ext xmlns:c16="http://schemas.microsoft.com/office/drawing/2014/chart" uri="{C3380CC4-5D6E-409C-BE32-E72D297353CC}">
              <c16:uniqueId val="{00000000-8AF2-48EB-AC3E-6F491C70C5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8AF2-48EB-AC3E-6F491C70C5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4.38</c:v>
                </c:pt>
                <c:pt idx="4">
                  <c:v>8.76</c:v>
                </c:pt>
              </c:numCache>
            </c:numRef>
          </c:val>
          <c:extLst>
            <c:ext xmlns:c16="http://schemas.microsoft.com/office/drawing/2014/chart" uri="{C3380CC4-5D6E-409C-BE32-E72D297353CC}">
              <c16:uniqueId val="{00000000-6CB8-44E6-9162-73AF00A1AE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6CB8-44E6-9162-73AF00A1AE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357-4619-83C6-F3E6C56C38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357-4619-83C6-F3E6C56C38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B85-46ED-BB92-86988290ED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2B85-46ED-BB92-86988290ED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65.06</c:v>
                </c:pt>
                <c:pt idx="4">
                  <c:v>82.02</c:v>
                </c:pt>
              </c:numCache>
            </c:numRef>
          </c:val>
          <c:extLst>
            <c:ext xmlns:c16="http://schemas.microsoft.com/office/drawing/2014/chart" uri="{C3380CC4-5D6E-409C-BE32-E72D297353CC}">
              <c16:uniqueId val="{00000000-17BF-41C5-98E5-D88235AF50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17BF-41C5-98E5-D88235AF50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758.07</c:v>
                </c:pt>
                <c:pt idx="4">
                  <c:v>568.14</c:v>
                </c:pt>
              </c:numCache>
            </c:numRef>
          </c:val>
          <c:extLst>
            <c:ext xmlns:c16="http://schemas.microsoft.com/office/drawing/2014/chart" uri="{C3380CC4-5D6E-409C-BE32-E72D297353CC}">
              <c16:uniqueId val="{00000000-92FE-4718-A86F-57FF46ECB1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2FE-4718-A86F-57FF46ECB1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76.5</c:v>
                </c:pt>
                <c:pt idx="4">
                  <c:v>65.790000000000006</c:v>
                </c:pt>
              </c:numCache>
            </c:numRef>
          </c:val>
          <c:extLst>
            <c:ext xmlns:c16="http://schemas.microsoft.com/office/drawing/2014/chart" uri="{C3380CC4-5D6E-409C-BE32-E72D297353CC}">
              <c16:uniqueId val="{00000000-BF82-48C6-A9CA-42FE4F160B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BF82-48C6-A9CA-42FE4F160B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204.33</c:v>
                </c:pt>
                <c:pt idx="4">
                  <c:v>237.71</c:v>
                </c:pt>
              </c:numCache>
            </c:numRef>
          </c:val>
          <c:extLst>
            <c:ext xmlns:c16="http://schemas.microsoft.com/office/drawing/2014/chart" uri="{C3380CC4-5D6E-409C-BE32-E72D297353CC}">
              <c16:uniqueId val="{00000000-C630-41DE-AEBB-1BD2B7B607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C630-41DE-AEBB-1BD2B7B607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益城町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33488</v>
      </c>
      <c r="AM8" s="42"/>
      <c r="AN8" s="42"/>
      <c r="AO8" s="42"/>
      <c r="AP8" s="42"/>
      <c r="AQ8" s="42"/>
      <c r="AR8" s="42"/>
      <c r="AS8" s="42"/>
      <c r="AT8" s="35">
        <f>データ!T6</f>
        <v>65.680000000000007</v>
      </c>
      <c r="AU8" s="35"/>
      <c r="AV8" s="35"/>
      <c r="AW8" s="35"/>
      <c r="AX8" s="35"/>
      <c r="AY8" s="35"/>
      <c r="AZ8" s="35"/>
      <c r="BA8" s="35"/>
      <c r="BB8" s="35">
        <f>データ!U6</f>
        <v>509.87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66.44</v>
      </c>
      <c r="J10" s="35"/>
      <c r="K10" s="35"/>
      <c r="L10" s="35"/>
      <c r="M10" s="35"/>
      <c r="N10" s="35"/>
      <c r="O10" s="35"/>
      <c r="P10" s="35">
        <f>データ!P6</f>
        <v>5.91</v>
      </c>
      <c r="Q10" s="35"/>
      <c r="R10" s="35"/>
      <c r="S10" s="35"/>
      <c r="T10" s="35"/>
      <c r="U10" s="35"/>
      <c r="V10" s="35"/>
      <c r="W10" s="35">
        <f>データ!Q6</f>
        <v>91.47</v>
      </c>
      <c r="X10" s="35"/>
      <c r="Y10" s="35"/>
      <c r="Z10" s="35"/>
      <c r="AA10" s="35"/>
      <c r="AB10" s="35"/>
      <c r="AC10" s="35"/>
      <c r="AD10" s="42">
        <f>データ!R6</f>
        <v>3284</v>
      </c>
      <c r="AE10" s="42"/>
      <c r="AF10" s="42"/>
      <c r="AG10" s="42"/>
      <c r="AH10" s="42"/>
      <c r="AI10" s="42"/>
      <c r="AJ10" s="42"/>
      <c r="AK10" s="2"/>
      <c r="AL10" s="42">
        <f>データ!V6</f>
        <v>1978</v>
      </c>
      <c r="AM10" s="42"/>
      <c r="AN10" s="42"/>
      <c r="AO10" s="42"/>
      <c r="AP10" s="42"/>
      <c r="AQ10" s="42"/>
      <c r="AR10" s="42"/>
      <c r="AS10" s="42"/>
      <c r="AT10" s="35">
        <f>データ!W6</f>
        <v>0.95</v>
      </c>
      <c r="AU10" s="35"/>
      <c r="AV10" s="35"/>
      <c r="AW10" s="35"/>
      <c r="AX10" s="35"/>
      <c r="AY10" s="35"/>
      <c r="AZ10" s="35"/>
      <c r="BA10" s="35"/>
      <c r="BB10" s="35">
        <f>データ!X6</f>
        <v>2082.11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FWr5drb5ctlvas5hm0kV3BIaq0A+D0d9daLe8cXthpd6GlZRZIyS/w31UFoQs066ivqAohFWvzZM/a6Lxn7VFA==" saltValue="UsDLRfr0AwA6OpzYp+jX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434434</v>
      </c>
      <c r="D6" s="19">
        <f t="shared" si="3"/>
        <v>46</v>
      </c>
      <c r="E6" s="19">
        <f t="shared" si="3"/>
        <v>17</v>
      </c>
      <c r="F6" s="19">
        <f t="shared" si="3"/>
        <v>5</v>
      </c>
      <c r="G6" s="19">
        <f t="shared" si="3"/>
        <v>0</v>
      </c>
      <c r="H6" s="19" t="str">
        <f t="shared" si="3"/>
        <v>熊本県　益城町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66.44</v>
      </c>
      <c r="P6" s="20">
        <f t="shared" si="3"/>
        <v>5.91</v>
      </c>
      <c r="Q6" s="20">
        <f t="shared" si="3"/>
        <v>91.47</v>
      </c>
      <c r="R6" s="20">
        <f t="shared" si="3"/>
        <v>3284</v>
      </c>
      <c r="S6" s="20">
        <f t="shared" si="3"/>
        <v>33488</v>
      </c>
      <c r="T6" s="20">
        <f t="shared" si="3"/>
        <v>65.680000000000007</v>
      </c>
      <c r="U6" s="20">
        <f t="shared" si="3"/>
        <v>509.87</v>
      </c>
      <c r="V6" s="20">
        <f t="shared" si="3"/>
        <v>1978</v>
      </c>
      <c r="W6" s="20">
        <f t="shared" si="3"/>
        <v>0.95</v>
      </c>
      <c r="X6" s="20">
        <f t="shared" si="3"/>
        <v>2082.11</v>
      </c>
      <c r="Y6" s="21" t="str">
        <f>IF(Y7="",NA(),Y7)</f>
        <v>-</v>
      </c>
      <c r="Z6" s="21" t="str">
        <f t="shared" ref="Z6:AH6" si="4">IF(Z7="",NA(),Z7)</f>
        <v>-</v>
      </c>
      <c r="AA6" s="21" t="str">
        <f t="shared" si="4"/>
        <v>-</v>
      </c>
      <c r="AB6" s="21">
        <f t="shared" si="4"/>
        <v>120.47</v>
      </c>
      <c r="AC6" s="21">
        <f t="shared" si="4"/>
        <v>115.73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65.06</v>
      </c>
      <c r="AY6" s="21">
        <f t="shared" si="6"/>
        <v>82.02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758.07</v>
      </c>
      <c r="BJ6" s="21">
        <f t="shared" si="7"/>
        <v>568.14</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76.5</v>
      </c>
      <c r="BU6" s="21">
        <f t="shared" si="8"/>
        <v>65.790000000000006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204.33</v>
      </c>
      <c r="CF6" s="21">
        <f t="shared" si="9"/>
        <v>237.71</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0">
        <f t="shared" si="10"/>
        <v>0</v>
      </c>
      <c r="CQ6" s="21">
        <f t="shared" si="10"/>
        <v>68.430000000000007</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91.87</v>
      </c>
      <c r="DB6" s="21">
        <f t="shared" si="11"/>
        <v>90.7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4.38</v>
      </c>
      <c r="DM6" s="21">
        <f t="shared" si="12"/>
        <v>8.76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434434</v>
      </c>
      <c r="D7" s="23">
        <v>46</v>
      </c>
      <c r="E7" s="23">
        <v>17</v>
      </c>
      <c r="F7" s="23">
        <v>5</v>
      </c>
      <c r="G7" s="23">
        <v>0</v>
      </c>
      <c r="H7" s="23" t="s">
        <v>96</v>
      </c>
      <c r="I7" s="23" t="s">
        <v>97</v>
      </c>
      <c r="J7" s="23" t="s">
        <v>98</v>
      </c>
      <c r="K7" s="23" t="s">
        <v>99</v>
      </c>
      <c r="L7" s="23" t="s">
        <v>100</v>
      </c>
      <c r="M7" s="23" t="s">
        <v>101</v>
      </c>
      <c r="N7" s="24" t="s">
        <v>102</v>
      </c>
      <c r="O7" s="24">
        <v>66.44</v>
      </c>
      <c r="P7" s="24">
        <v>5.91</v>
      </c>
      <c r="Q7" s="24">
        <v>91.47</v>
      </c>
      <c r="R7" s="24">
        <v>3284</v>
      </c>
      <c r="S7" s="24">
        <v>33488</v>
      </c>
      <c r="T7" s="24">
        <v>65.680000000000007</v>
      </c>
      <c r="U7" s="24">
        <v>509.87</v>
      </c>
      <c r="V7" s="24">
        <v>1978</v>
      </c>
      <c r="W7" s="24">
        <v>0.95</v>
      </c>
      <c r="X7" s="24">
        <v>2082.11</v>
      </c>
      <c r="Y7" s="24" t="s">
        <v>102</v>
      </c>
      <c r="Z7" s="24" t="s">
        <v>102</v>
      </c>
      <c r="AA7" s="24" t="s">
        <v>102</v>
      </c>
      <c r="AB7" s="24">
        <v>120.47</v>
      </c>
      <c r="AC7" s="24">
        <v>115.73</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65.06</v>
      </c>
      <c r="AY7" s="24">
        <v>82.02</v>
      </c>
      <c r="AZ7" s="24" t="s">
        <v>102</v>
      </c>
      <c r="BA7" s="24" t="s">
        <v>102</v>
      </c>
      <c r="BB7" s="24" t="s">
        <v>102</v>
      </c>
      <c r="BC7" s="24">
        <v>29.13</v>
      </c>
      <c r="BD7" s="24">
        <v>35.69</v>
      </c>
      <c r="BE7" s="24">
        <v>34.770000000000003</v>
      </c>
      <c r="BF7" s="24" t="s">
        <v>102</v>
      </c>
      <c r="BG7" s="24" t="s">
        <v>102</v>
      </c>
      <c r="BH7" s="24" t="s">
        <v>102</v>
      </c>
      <c r="BI7" s="24">
        <v>758.07</v>
      </c>
      <c r="BJ7" s="24">
        <v>568.14</v>
      </c>
      <c r="BK7" s="24" t="s">
        <v>102</v>
      </c>
      <c r="BL7" s="24" t="s">
        <v>102</v>
      </c>
      <c r="BM7" s="24" t="s">
        <v>102</v>
      </c>
      <c r="BN7" s="24">
        <v>867.83</v>
      </c>
      <c r="BO7" s="24">
        <v>791.76</v>
      </c>
      <c r="BP7" s="24">
        <v>786.37</v>
      </c>
      <c r="BQ7" s="24" t="s">
        <v>102</v>
      </c>
      <c r="BR7" s="24" t="s">
        <v>102</v>
      </c>
      <c r="BS7" s="24" t="s">
        <v>102</v>
      </c>
      <c r="BT7" s="24">
        <v>76.5</v>
      </c>
      <c r="BU7" s="24">
        <v>65.790000000000006</v>
      </c>
      <c r="BV7" s="24" t="s">
        <v>102</v>
      </c>
      <c r="BW7" s="24" t="s">
        <v>102</v>
      </c>
      <c r="BX7" s="24" t="s">
        <v>102</v>
      </c>
      <c r="BY7" s="24">
        <v>57.08</v>
      </c>
      <c r="BZ7" s="24">
        <v>56.26</v>
      </c>
      <c r="CA7" s="24">
        <v>60.65</v>
      </c>
      <c r="CB7" s="24" t="s">
        <v>102</v>
      </c>
      <c r="CC7" s="24" t="s">
        <v>102</v>
      </c>
      <c r="CD7" s="24" t="s">
        <v>102</v>
      </c>
      <c r="CE7" s="24">
        <v>204.33</v>
      </c>
      <c r="CF7" s="24">
        <v>237.71</v>
      </c>
      <c r="CG7" s="24" t="s">
        <v>102</v>
      </c>
      <c r="CH7" s="24" t="s">
        <v>102</v>
      </c>
      <c r="CI7" s="24" t="s">
        <v>102</v>
      </c>
      <c r="CJ7" s="24">
        <v>274.99</v>
      </c>
      <c r="CK7" s="24">
        <v>282.08999999999997</v>
      </c>
      <c r="CL7" s="24">
        <v>256.97000000000003</v>
      </c>
      <c r="CM7" s="24" t="s">
        <v>102</v>
      </c>
      <c r="CN7" s="24" t="s">
        <v>102</v>
      </c>
      <c r="CO7" s="24" t="s">
        <v>102</v>
      </c>
      <c r="CP7" s="24">
        <v>0</v>
      </c>
      <c r="CQ7" s="24">
        <v>68.430000000000007</v>
      </c>
      <c r="CR7" s="24" t="s">
        <v>102</v>
      </c>
      <c r="CS7" s="24" t="s">
        <v>102</v>
      </c>
      <c r="CT7" s="24" t="s">
        <v>102</v>
      </c>
      <c r="CU7" s="24">
        <v>54.83</v>
      </c>
      <c r="CV7" s="24">
        <v>66.53</v>
      </c>
      <c r="CW7" s="24">
        <v>61.14</v>
      </c>
      <c r="CX7" s="24" t="s">
        <v>102</v>
      </c>
      <c r="CY7" s="24" t="s">
        <v>102</v>
      </c>
      <c r="CZ7" s="24" t="s">
        <v>102</v>
      </c>
      <c r="DA7" s="24">
        <v>91.87</v>
      </c>
      <c r="DB7" s="24">
        <v>90.7</v>
      </c>
      <c r="DC7" s="24" t="s">
        <v>102</v>
      </c>
      <c r="DD7" s="24" t="s">
        <v>102</v>
      </c>
      <c r="DE7" s="24" t="s">
        <v>102</v>
      </c>
      <c r="DF7" s="24">
        <v>84.7</v>
      </c>
      <c r="DG7" s="24">
        <v>84.67</v>
      </c>
      <c r="DH7" s="24">
        <v>86.91</v>
      </c>
      <c r="DI7" s="24" t="s">
        <v>102</v>
      </c>
      <c r="DJ7" s="24" t="s">
        <v>102</v>
      </c>
      <c r="DK7" s="24" t="s">
        <v>102</v>
      </c>
      <c r="DL7" s="24">
        <v>4.38</v>
      </c>
      <c r="DM7" s="24">
        <v>8.76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cp:lastPrinted>2023-02-13T07:01:10Z</cp:lastPrinted>
  <dcterms:created xsi:type="dcterms:W3CDTF">2022-12-01T01:37:52Z</dcterms:created>
  <dcterms:modified xsi:type="dcterms:W3CDTF">2023-02-13T07:01:23Z</dcterms:modified>
  <cp:category/>
</cp:coreProperties>
</file>