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6.2.106\平成31年度\06_建設部\03_下水道課\01_管理係\公営企業\R04\02.照会・回答\【1_24（火）期限】公営企業に係る経営比較分析表（令和３年度決算）の分析等について（依頼）_20230112\08 菊池市\下水道\"/>
    </mc:Choice>
  </mc:AlternateContent>
  <workbookProtection workbookAlgorithmName="SHA-512" workbookHashValue="kjKBcOasUzowdFdaXOzfcfAPGoJ6PwGzasajk4M2l9KV1sFxY+y+5YqPNHxqa0qBgBi46bp4Uv9SzmNLQRyQFQ==" workbookSaltValue="U5Ny7X4munYCyuETMsZ8PA==" workbookSpinCount="100000" lockStructure="1"/>
  <bookViews>
    <workbookView xWindow="0" yWindow="0" windowWidth="28800" windowHeight="122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W8" i="4"/>
  <c r="P8" i="4"/>
  <c r="B6" i="4"/>
</calcChain>
</file>

<file path=xl/sharedStrings.xml><?xml version="1.0" encoding="utf-8"?>
<sst xmlns="http://schemas.openxmlformats.org/spreadsheetml/2006/main" count="297" uniqueCount="119">
  <si>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</si>
  <si>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</si>
  <si>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</si>
  <si>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</si>
  <si>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</si>
  <si>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</si>
  <si>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</si>
  <si>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</si>
  <si>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</si>
  <si>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</si>
  <si>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</si>
  <si>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</si>
  <si>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</si>
  <si>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</si>
  <si>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</si>
  <si>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</si>
  <si>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</si>
  <si>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</si>
  <si>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</si>
  <si>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</si>
  <si>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</si>
  <si>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</si>
  <si>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</si>
  <si>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</si>
  <si>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</si>
  <si>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</si>
  <si>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</si>
  <si>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</si>
  <si>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</si>
  <si>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</si>
  <si>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</si>
  <si>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</si>
  <si>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</si>
  <si>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</si>
  <si>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</si>
  <si>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</si>
  <si>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</si>
  <si>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</si>
  <si>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</si>
  <si>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</si>
  <si>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</si>
  <si>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</si>
  <si>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</si>
  <si>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</si>
  <si>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</si>
  <si>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</si>
  <si>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</si>
  <si>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</si>
  <si>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</si>
  <si>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</si>
  <si>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</si>
  <si>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</si>
  <si>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</si>
  <si>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</si>
  <si>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</si>
  <si>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</si>
  <si>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</si>
  <si>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</si>
  <si>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</si>
  <si>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</si>
  <si>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</si>
  <si>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</si>
  <si>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</si>
  <si>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</si>
  <si>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</si>
  <si>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</si>
  <si>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</si>
  <si>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</si>
  <si>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</si>
  <si>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</si>
  <si>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</si>
  <si>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</si>
  <si>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</si>
  <si>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</si>
  <si>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</si>
  <si>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</si>
  <si>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</si>
  <si>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</si>
  <si>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</si>
  <si>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</si>
  <si>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</si>
  <si>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</si>
  <si>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</si>
  <si>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</si>
  <si>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</si>
  <si>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</si>
  <si>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</si>
  <si>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</si>
  <si>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</si>
  <si>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</si>
  <si>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</si>
  <si>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</si>
  <si>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</si>
  <si>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</si>
  <si>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</si>
  <si>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</si>
  <si>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菊池市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</si>
  <si>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</si>
  <si>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</si>
  <si>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</si>
  <si>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</si>
  <si>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</si>
  <si>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</si>
  <si>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</si>
  <si>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</si>
  <si>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</si>
  <si>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</si>
  <si>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</si>
  <si>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</si>
  <si>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</si>
  <si>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</si>
  <si>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</si>
  <si>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</si>
  <si>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</si>
  <si>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</si>
  <si>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</si>
  <si>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有形固定資産減価償却率は、法適用2年目であり今後上昇が見込まれる。
　管渠老朽化率は、昭和63年に供用開始し耐用年数を迎えているものはないが、今後は処理場及び管渠の計画的な更新・長寿命化を図っていく必要がある。</t>
    <rPh sb="1" eb="3">
      <t>ユウケイ</t>
    </rPh>
    <rPh sb="3" eb="5">
      <t>コテイ</t>
    </rPh>
    <rPh sb="5" eb="7">
      <t>シサン</t>
    </rPh>
    <rPh sb="7" eb="9">
      <t>ゲンカ</t>
    </rPh>
    <rPh sb="9" eb="11">
      <t>ショウキャク</t>
    </rPh>
    <rPh sb="11" eb="12">
      <t>リツ</t>
    </rPh>
    <rPh sb="14" eb="15">
      <t>ホウ</t>
    </rPh>
    <rPh sb="15" eb="17">
      <t>テキヨウ</t>
    </rPh>
    <rPh sb="18" eb="20">
      <t>ネンメ</t>
    </rPh>
    <rPh sb="23" eb="25">
      <t>コンゴ</t>
    </rPh>
    <rPh sb="25" eb="27">
      <t>ジョウショウ</t>
    </rPh>
    <rPh sb="28" eb="30">
      <t>ミコ</t>
    </rPh>
    <rPh sb="36" eb="38">
      <t>カンキョ</t>
    </rPh>
    <rPh sb="38" eb="41">
      <t>ロウキュウカ</t>
    </rPh>
    <rPh sb="41" eb="42">
      <t>リツ</t>
    </rPh>
    <rPh sb="44" eb="46">
      <t>ショウワ</t>
    </rPh>
    <rPh sb="48" eb="49">
      <t>ネン</t>
    </rPh>
    <rPh sb="50" eb="52">
      <t>キョウヨウ</t>
    </rPh>
    <rPh sb="52" eb="54">
      <t>カイシ</t>
    </rPh>
    <rPh sb="55" eb="57">
      <t>タイヨウ</t>
    </rPh>
    <rPh sb="57" eb="59">
      <t>ネンスウ</t>
    </rPh>
    <rPh sb="60" eb="61">
      <t>ムカ</t>
    </rPh>
    <rPh sb="72" eb="74">
      <t>コンゴ</t>
    </rPh>
    <rPh sb="75" eb="78">
      <t>ショリジョウ</t>
    </rPh>
    <rPh sb="78" eb="79">
      <t>オヨ</t>
    </rPh>
    <rPh sb="80" eb="82">
      <t>カンキョ</t>
    </rPh>
    <rPh sb="83" eb="86">
      <t>ケイカクテキ</t>
    </rPh>
    <rPh sb="87" eb="89">
      <t>コウシン</t>
    </rPh>
    <rPh sb="90" eb="94">
      <t>チョウジュミョウカ</t>
    </rPh>
    <rPh sb="95" eb="96">
      <t>ハカ</t>
    </rPh>
    <rPh sb="100" eb="102">
      <t>ヒツヨウ</t>
    </rPh>
    <phoneticPr fontId="4"/>
  </si>
  <si>
    <t>　現在の経営状況としては、健全とは言えない状況となっている。
　今後も人口減による使用料収入の減少により経費回収率の悪化が見込まれるため、汚水処理原価の抑制を図りながら経営戦略を基に適正な使用料を検討し、健全な事業運営を実施していく必要がある。</t>
    <rPh sb="1" eb="3">
      <t>ゲンザイ</t>
    </rPh>
    <rPh sb="4" eb="6">
      <t>ケイエイ</t>
    </rPh>
    <rPh sb="6" eb="8">
      <t>ジョウキョウ</t>
    </rPh>
    <rPh sb="32" eb="34">
      <t>コンゴ</t>
    </rPh>
    <rPh sb="35" eb="38">
      <t>ジンコウゲン</t>
    </rPh>
    <rPh sb="52" eb="54">
      <t>ケイヒ</t>
    </rPh>
    <rPh sb="54" eb="56">
      <t>カイシュウ</t>
    </rPh>
    <rPh sb="56" eb="57">
      <t>リツ</t>
    </rPh>
    <rPh sb="58" eb="60">
      <t>アッカ</t>
    </rPh>
    <rPh sb="61" eb="63">
      <t>ミコ</t>
    </rPh>
    <rPh sb="69" eb="71">
      <t>オスイ</t>
    </rPh>
    <rPh sb="71" eb="73">
      <t>ショリ</t>
    </rPh>
    <rPh sb="73" eb="75">
      <t>ゲンカ</t>
    </rPh>
    <rPh sb="76" eb="78">
      <t>ヨクセイ</t>
    </rPh>
    <rPh sb="79" eb="80">
      <t>ハカ</t>
    </rPh>
    <rPh sb="84" eb="86">
      <t>ケイエイ</t>
    </rPh>
    <rPh sb="86" eb="88">
      <t>センリャク</t>
    </rPh>
    <rPh sb="89" eb="90">
      <t>モト</t>
    </rPh>
    <rPh sb="91" eb="93">
      <t>テキセイ</t>
    </rPh>
    <rPh sb="94" eb="97">
      <t>シヨウリョウ</t>
    </rPh>
    <rPh sb="98" eb="100">
      <t>ケントウ</t>
    </rPh>
    <rPh sb="102" eb="104">
      <t>ケンゼン</t>
    </rPh>
    <rPh sb="105" eb="107">
      <t>ジギョウ</t>
    </rPh>
    <rPh sb="107" eb="109">
      <t>ウンエイ</t>
    </rPh>
    <rPh sb="110" eb="112">
      <t>ジッシ</t>
    </rPh>
    <rPh sb="116" eb="118">
      <t>ヒツヨウ</t>
    </rPh>
    <phoneticPr fontId="4"/>
  </si>
  <si>
    <t>　経常収支比率は100％を超えているが、経費回収率は60％台と低く、一般会計からの繰り入れに頼った経営となっている。
　流動比率は、前年度より少しは回復しているが依然低く運転資金としての現金が少ないことが要因であり改善策を検討し支払い能力の向上に努める必要がある。
　企業債残高対事業規模比率は、企業債の償還についても繰入金に頼る状況である。
　施設利用率については、類似団体より若干高くなっているが、今後も下水道への加入促進を行い、水洗化率及び施設利用率の向上と使用料収入の増加を図る。</t>
    <rPh sb="1" eb="3">
      <t>ケイジョウ</t>
    </rPh>
    <rPh sb="3" eb="5">
      <t>シュウシ</t>
    </rPh>
    <rPh sb="5" eb="7">
      <t>ヒリツ</t>
    </rPh>
    <rPh sb="13" eb="14">
      <t>コ</t>
    </rPh>
    <rPh sb="20" eb="22">
      <t>ケイヒ</t>
    </rPh>
    <rPh sb="22" eb="24">
      <t>カイシュウ</t>
    </rPh>
    <rPh sb="24" eb="25">
      <t>リツ</t>
    </rPh>
    <rPh sb="29" eb="30">
      <t>ダイ</t>
    </rPh>
    <rPh sb="31" eb="32">
      <t>ヒク</t>
    </rPh>
    <rPh sb="34" eb="36">
      <t>イッパン</t>
    </rPh>
    <rPh sb="36" eb="38">
      <t>カイケイ</t>
    </rPh>
    <rPh sb="41" eb="42">
      <t>ク</t>
    </rPh>
    <rPh sb="43" eb="44">
      <t>イ</t>
    </rPh>
    <rPh sb="46" eb="47">
      <t>タヨ</t>
    </rPh>
    <rPh sb="49" eb="51">
      <t>ケイエイ</t>
    </rPh>
    <rPh sb="60" eb="62">
      <t>リュウドウ</t>
    </rPh>
    <rPh sb="62" eb="64">
      <t>ヒリツ</t>
    </rPh>
    <rPh sb="66" eb="69">
      <t>ゼンネンド</t>
    </rPh>
    <rPh sb="71" eb="72">
      <t>スコ</t>
    </rPh>
    <rPh sb="74" eb="76">
      <t>カイフク</t>
    </rPh>
    <rPh sb="81" eb="83">
      <t>イゼン</t>
    </rPh>
    <rPh sb="83" eb="84">
      <t>ヒク</t>
    </rPh>
    <rPh sb="85" eb="87">
      <t>ウンテン</t>
    </rPh>
    <rPh sb="87" eb="89">
      <t>シキン</t>
    </rPh>
    <rPh sb="93" eb="95">
      <t>ゲンキン</t>
    </rPh>
    <rPh sb="96" eb="97">
      <t>スク</t>
    </rPh>
    <rPh sb="102" eb="104">
      <t>ヨウイン</t>
    </rPh>
    <rPh sb="107" eb="110">
      <t>カイゼンサク</t>
    </rPh>
    <rPh sb="111" eb="113">
      <t>ケントウ</t>
    </rPh>
    <rPh sb="114" eb="116">
      <t>シハラ</t>
    </rPh>
    <rPh sb="117" eb="119">
      <t>ノウリョク</t>
    </rPh>
    <rPh sb="120" eb="122">
      <t>コウジョウ</t>
    </rPh>
    <rPh sb="123" eb="124">
      <t>ツト</t>
    </rPh>
    <rPh sb="126" eb="128">
      <t>ヒツヨウ</t>
    </rPh>
    <rPh sb="134" eb="136">
      <t>キギョウ</t>
    </rPh>
    <rPh sb="136" eb="137">
      <t>サイ</t>
    </rPh>
    <rPh sb="137" eb="139">
      <t>ザンダカ</t>
    </rPh>
    <rPh sb="139" eb="140">
      <t>タイ</t>
    </rPh>
    <rPh sb="140" eb="142">
      <t>ジギョウ</t>
    </rPh>
    <rPh sb="142" eb="144">
      <t>キボ</t>
    </rPh>
    <rPh sb="144" eb="146">
      <t>ヒリツ</t>
    </rPh>
    <rPh sb="148" eb="150">
      <t>キギョウ</t>
    </rPh>
    <rPh sb="150" eb="151">
      <t>サイ</t>
    </rPh>
    <rPh sb="152" eb="154">
      <t>ショウカン</t>
    </rPh>
    <rPh sb="159" eb="161">
      <t>クリイレ</t>
    </rPh>
    <rPh sb="161" eb="162">
      <t>キン</t>
    </rPh>
    <rPh sb="163" eb="164">
      <t>タヨ</t>
    </rPh>
    <rPh sb="165" eb="167">
      <t>ジョウキョウ</t>
    </rPh>
    <rPh sb="173" eb="175">
      <t>シセツ</t>
    </rPh>
    <rPh sb="175" eb="177">
      <t>リヨウ</t>
    </rPh>
    <rPh sb="177" eb="178">
      <t>リツ</t>
    </rPh>
    <rPh sb="184" eb="186">
      <t>ルイジ</t>
    </rPh>
    <rPh sb="186" eb="188">
      <t>ダンタイ</t>
    </rPh>
    <rPh sb="190" eb="192">
      <t>ジャッカン</t>
    </rPh>
    <rPh sb="192" eb="193">
      <t>タカ</t>
    </rPh>
    <rPh sb="201" eb="203">
      <t>コンゴ</t>
    </rPh>
    <rPh sb="204" eb="207">
      <t>ゲスイドウ</t>
    </rPh>
    <rPh sb="209" eb="211">
      <t>カニュウ</t>
    </rPh>
    <rPh sb="211" eb="213">
      <t>ソクシン</t>
    </rPh>
    <rPh sb="214" eb="215">
      <t>オコナ</t>
    </rPh>
    <rPh sb="217" eb="220">
      <t>スイセンカ</t>
    </rPh>
    <rPh sb="220" eb="221">
      <t>リツ</t>
    </rPh>
    <rPh sb="221" eb="222">
      <t>オヨ</t>
    </rPh>
    <rPh sb="223" eb="225">
      <t>シセツ</t>
    </rPh>
    <rPh sb="225" eb="227">
      <t>リヨウ</t>
    </rPh>
    <rPh sb="227" eb="228">
      <t>リツ</t>
    </rPh>
    <rPh sb="229" eb="231">
      <t>コウジョウ</t>
    </rPh>
    <rPh sb="232" eb="235">
      <t>シヨウリョウ</t>
    </rPh>
    <rPh sb="235" eb="237">
      <t>シュウニュウ</t>
    </rPh>
    <rPh sb="238" eb="240">
      <t>ゾウカ</t>
    </rPh>
    <rPh sb="241" eb="242">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</si>
</sst>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038-4A06-94CA-33EA27AB4FB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0.02</c:v>
                </c:pt>
                <c:pt idx="4">
                  <c:v>0.01</c:v>
                </c:pt>
              </c:numCache>
            </c:numRef>
          </c:val>
          <c:smooth val="0"/>
          <c:extLst>
            <c:ext xmlns:c16="http://schemas.microsoft.com/office/drawing/2014/chart" uri="{C3380CC4-5D6E-409C-BE32-E72D297353CC}">
              <c16:uniqueId val="{00000001-E038-4A06-94CA-33EA27AB4FB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65.59</c:v>
                </c:pt>
                <c:pt idx="4">
                  <c:v>65.239999999999995</c:v>
                </c:pt>
              </c:numCache>
            </c:numRef>
          </c:val>
          <c:extLst>
            <c:ext xmlns:c16="http://schemas.microsoft.com/office/drawing/2014/chart" uri="{C3380CC4-5D6E-409C-BE32-E72D297353CC}">
              <c16:uniqueId val="{00000000-133F-46DE-8C77-1A0C768BF62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55.26</c:v>
                </c:pt>
                <c:pt idx="4">
                  <c:v>54.54</c:v>
                </c:pt>
              </c:numCache>
            </c:numRef>
          </c:val>
          <c:smooth val="0"/>
          <c:extLst>
            <c:ext xmlns:c16="http://schemas.microsoft.com/office/drawing/2014/chart" uri="{C3380CC4-5D6E-409C-BE32-E72D297353CC}">
              <c16:uniqueId val="{00000001-133F-46DE-8C77-1A0C768BF62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91.58</c:v>
                </c:pt>
                <c:pt idx="4">
                  <c:v>92.08</c:v>
                </c:pt>
              </c:numCache>
            </c:numRef>
          </c:val>
          <c:extLst>
            <c:ext xmlns:c16="http://schemas.microsoft.com/office/drawing/2014/chart" uri="{C3380CC4-5D6E-409C-BE32-E72D297353CC}">
              <c16:uniqueId val="{00000000-27E9-45BB-A0B6-99BB7117DD0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90.52</c:v>
                </c:pt>
                <c:pt idx="4">
                  <c:v>90.3</c:v>
                </c:pt>
              </c:numCache>
            </c:numRef>
          </c:val>
          <c:smooth val="0"/>
          <c:extLst>
            <c:ext xmlns:c16="http://schemas.microsoft.com/office/drawing/2014/chart" uri="{C3380CC4-5D6E-409C-BE32-E72D297353CC}">
              <c16:uniqueId val="{00000001-27E9-45BB-A0B6-99BB7117DD0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107.83</c:v>
                </c:pt>
                <c:pt idx="4">
                  <c:v>103.66</c:v>
                </c:pt>
              </c:numCache>
            </c:numRef>
          </c:val>
          <c:extLst>
            <c:ext xmlns:c16="http://schemas.microsoft.com/office/drawing/2014/chart" uri="{C3380CC4-5D6E-409C-BE32-E72D297353CC}">
              <c16:uniqueId val="{00000000-F941-41E8-87B8-59312126B3A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103.09</c:v>
                </c:pt>
                <c:pt idx="4">
                  <c:v>102.11</c:v>
                </c:pt>
              </c:numCache>
            </c:numRef>
          </c:val>
          <c:smooth val="0"/>
          <c:extLst>
            <c:ext xmlns:c16="http://schemas.microsoft.com/office/drawing/2014/chart" uri="{C3380CC4-5D6E-409C-BE32-E72D297353CC}">
              <c16:uniqueId val="{00000001-F941-41E8-87B8-59312126B3A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4.01</c:v>
                </c:pt>
                <c:pt idx="4">
                  <c:v>7.99</c:v>
                </c:pt>
              </c:numCache>
            </c:numRef>
          </c:val>
          <c:extLst>
            <c:ext xmlns:c16="http://schemas.microsoft.com/office/drawing/2014/chart" uri="{C3380CC4-5D6E-409C-BE32-E72D297353CC}">
              <c16:uniqueId val="{00000000-6BE4-448B-B22A-D35C40CCE6B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24.8</c:v>
                </c:pt>
                <c:pt idx="4">
                  <c:v>28.12</c:v>
                </c:pt>
              </c:numCache>
            </c:numRef>
          </c:val>
          <c:smooth val="0"/>
          <c:extLst>
            <c:ext xmlns:c16="http://schemas.microsoft.com/office/drawing/2014/chart" uri="{C3380CC4-5D6E-409C-BE32-E72D297353CC}">
              <c16:uniqueId val="{00000001-6BE4-448B-B22A-D35C40CCE6B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A88-4B85-8632-31E63B9239E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5A88-4B85-8632-31E63B9239E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221-4CEA-A313-8504050C85D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101.24</c:v>
                </c:pt>
                <c:pt idx="4">
                  <c:v>124.9</c:v>
                </c:pt>
              </c:numCache>
            </c:numRef>
          </c:val>
          <c:smooth val="0"/>
          <c:extLst>
            <c:ext xmlns:c16="http://schemas.microsoft.com/office/drawing/2014/chart" uri="{C3380CC4-5D6E-409C-BE32-E72D297353CC}">
              <c16:uniqueId val="{00000001-4221-4CEA-A313-8504050C85D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21.83</c:v>
                </c:pt>
                <c:pt idx="4">
                  <c:v>30.12</c:v>
                </c:pt>
              </c:numCache>
            </c:numRef>
          </c:val>
          <c:extLst>
            <c:ext xmlns:c16="http://schemas.microsoft.com/office/drawing/2014/chart" uri="{C3380CC4-5D6E-409C-BE32-E72D297353CC}">
              <c16:uniqueId val="{00000000-CCA3-4128-8C4F-E6F4A1D72B4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37.24</c:v>
                </c:pt>
                <c:pt idx="4">
                  <c:v>33.58</c:v>
                </c:pt>
              </c:numCache>
            </c:numRef>
          </c:val>
          <c:smooth val="0"/>
          <c:extLst>
            <c:ext xmlns:c16="http://schemas.microsoft.com/office/drawing/2014/chart" uri="{C3380CC4-5D6E-409C-BE32-E72D297353CC}">
              <c16:uniqueId val="{00000001-CCA3-4128-8C4F-E6F4A1D72B4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406-4536-AAF2-6FF154743A0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783.8</c:v>
                </c:pt>
                <c:pt idx="4">
                  <c:v>778.81</c:v>
                </c:pt>
              </c:numCache>
            </c:numRef>
          </c:val>
          <c:smooth val="0"/>
          <c:extLst>
            <c:ext xmlns:c16="http://schemas.microsoft.com/office/drawing/2014/chart" uri="{C3380CC4-5D6E-409C-BE32-E72D297353CC}">
              <c16:uniqueId val="{00000001-F406-4536-AAF2-6FF154743A0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62.01</c:v>
                </c:pt>
                <c:pt idx="4">
                  <c:v>64.42</c:v>
                </c:pt>
              </c:numCache>
            </c:numRef>
          </c:val>
          <c:extLst>
            <c:ext xmlns:c16="http://schemas.microsoft.com/office/drawing/2014/chart" uri="{C3380CC4-5D6E-409C-BE32-E72D297353CC}">
              <c16:uniqueId val="{00000000-36D0-45DE-AA85-E3A6C0504AC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68.11</c:v>
                </c:pt>
                <c:pt idx="4">
                  <c:v>67.23</c:v>
                </c:pt>
              </c:numCache>
            </c:numRef>
          </c:val>
          <c:smooth val="0"/>
          <c:extLst>
            <c:ext xmlns:c16="http://schemas.microsoft.com/office/drawing/2014/chart" uri="{C3380CC4-5D6E-409C-BE32-E72D297353CC}">
              <c16:uniqueId val="{00000001-36D0-45DE-AA85-E3A6C0504AC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235.8</c:v>
                </c:pt>
                <c:pt idx="4">
                  <c:v>230.33</c:v>
                </c:pt>
              </c:numCache>
            </c:numRef>
          </c:val>
          <c:extLst>
            <c:ext xmlns:c16="http://schemas.microsoft.com/office/drawing/2014/chart" uri="{C3380CC4-5D6E-409C-BE32-E72D297353CC}">
              <c16:uniqueId val="{00000000-2116-44DB-BF11-975C1685735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222.41</c:v>
                </c:pt>
                <c:pt idx="4">
                  <c:v>228.21</c:v>
                </c:pt>
              </c:numCache>
            </c:numRef>
          </c:val>
          <c:smooth val="0"/>
          <c:extLst>
            <c:ext xmlns:c16="http://schemas.microsoft.com/office/drawing/2014/chart" uri="{C3380CC4-5D6E-409C-BE32-E72D297353CC}">
              <c16:uniqueId val="{00000001-2116-44DB-BF11-975C1685735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AU20" sqref="AU2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熊本県　菊池市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F1</v>
      </c>
      <c r="X8" s="35"/>
      <c r="Y8" s="35"/>
      <c r="Z8" s="35"/>
      <c r="AA8" s="35"/>
      <c r="AB8" s="35"/>
      <c r="AC8" s="35"/>
      <c r="AD8" s="36" t="str">
        <f>データ!$M$6</f>
        <v>非設置</v>
      </c>
      <c r="AE8" s="36"/>
      <c r="AF8" s="36"/>
      <c r="AG8" s="36"/>
      <c r="AH8" s="36"/>
      <c r="AI8" s="36"/>
      <c r="AJ8" s="36"/>
      <c r="AK8" s="3"/>
      <c r="AL8" s="37">
        <f>データ!S6</f>
        <v>47414</v>
      </c>
      <c r="AM8" s="37"/>
      <c r="AN8" s="37"/>
      <c r="AO8" s="37"/>
      <c r="AP8" s="37"/>
      <c r="AQ8" s="37"/>
      <c r="AR8" s="37"/>
      <c r="AS8" s="37"/>
      <c r="AT8" s="38">
        <f>データ!T6</f>
        <v>276.85000000000002</v>
      </c>
      <c r="AU8" s="38"/>
      <c r="AV8" s="38"/>
      <c r="AW8" s="38"/>
      <c r="AX8" s="38"/>
      <c r="AY8" s="38"/>
      <c r="AZ8" s="38"/>
      <c r="BA8" s="38"/>
      <c r="BB8" s="38">
        <f>データ!U6</f>
        <v>171.26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62.1</v>
      </c>
      <c r="J10" s="38"/>
      <c r="K10" s="38"/>
      <c r="L10" s="38"/>
      <c r="M10" s="38"/>
      <c r="N10" s="38"/>
      <c r="O10" s="38"/>
      <c r="P10" s="38">
        <f>データ!P6</f>
        <v>12.45</v>
      </c>
      <c r="Q10" s="38"/>
      <c r="R10" s="38"/>
      <c r="S10" s="38"/>
      <c r="T10" s="38"/>
      <c r="U10" s="38"/>
      <c r="V10" s="38"/>
      <c r="W10" s="38">
        <f>データ!Q6</f>
        <v>70.39</v>
      </c>
      <c r="X10" s="38"/>
      <c r="Y10" s="38"/>
      <c r="Z10" s="38"/>
      <c r="AA10" s="38"/>
      <c r="AB10" s="38"/>
      <c r="AC10" s="38"/>
      <c r="AD10" s="37">
        <f>データ!R6</f>
        <v>3140</v>
      </c>
      <c r="AE10" s="37"/>
      <c r="AF10" s="37"/>
      <c r="AG10" s="37"/>
      <c r="AH10" s="37"/>
      <c r="AI10" s="37"/>
      <c r="AJ10" s="37"/>
      <c r="AK10" s="2"/>
      <c r="AL10" s="37">
        <f>データ!V6</f>
        <v>5859</v>
      </c>
      <c r="AM10" s="37"/>
      <c r="AN10" s="37"/>
      <c r="AO10" s="37"/>
      <c r="AP10" s="37"/>
      <c r="AQ10" s="37"/>
      <c r="AR10" s="37"/>
      <c r="AS10" s="37"/>
      <c r="AT10" s="38">
        <f>データ!W6</f>
        <v>3.41</v>
      </c>
      <c r="AU10" s="38"/>
      <c r="AV10" s="38"/>
      <c r="AW10" s="38"/>
      <c r="AX10" s="38"/>
      <c r="AY10" s="38"/>
      <c r="AZ10" s="38"/>
      <c r="BA10" s="38"/>
      <c r="BB10" s="38">
        <f>データ!X6</f>
        <v>1718.18</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IUoEmJoqT+kKNRc/6tfV+UvdwWy/DBF9c7vXwVnSITpfoXppsZKOzpQBYaO6XfQDrtDLxUDv5Se7GJX6ZHxvAQ==" saltValue="ZBODXT4kn7QE9bJdO43fa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432105</v>
      </c>
      <c r="D6" s="19">
        <f t="shared" si="3"/>
        <v>46</v>
      </c>
      <c r="E6" s="19">
        <f t="shared" si="3"/>
        <v>17</v>
      </c>
      <c r="F6" s="19">
        <f t="shared" si="3"/>
        <v>5</v>
      </c>
      <c r="G6" s="19">
        <f t="shared" si="3"/>
        <v>0</v>
      </c>
      <c r="H6" s="19" t="str">
        <f t="shared" si="3"/>
        <v>熊本県　菊池市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62.1</v>
      </c>
      <c r="P6" s="20">
        <f t="shared" si="3"/>
        <v>12.45</v>
      </c>
      <c r="Q6" s="20">
        <f t="shared" si="3"/>
        <v>70.39</v>
      </c>
      <c r="R6" s="20">
        <f t="shared" si="3"/>
        <v>3140</v>
      </c>
      <c r="S6" s="20">
        <f t="shared" si="3"/>
        <v>47414</v>
      </c>
      <c r="T6" s="20">
        <f t="shared" si="3"/>
        <v>276.85000000000002</v>
      </c>
      <c r="U6" s="20">
        <f t="shared" si="3"/>
        <v>171.26</v>
      </c>
      <c r="V6" s="20">
        <f t="shared" si="3"/>
        <v>5859</v>
      </c>
      <c r="W6" s="20">
        <f t="shared" si="3"/>
        <v>3.41</v>
      </c>
      <c r="X6" s="20">
        <f t="shared" si="3"/>
        <v>1718.18</v>
      </c>
      <c r="Y6" s="21" t="str">
        <f>IF(Y7="",NA(),Y7)</f>
        <v>-</v>
      </c>
      <c r="Z6" s="21" t="str">
        <f t="shared" ref="Z6:AH6" si="4">IF(Z7="",NA(),Z7)</f>
        <v>-</v>
      </c>
      <c r="AA6" s="21" t="str">
        <f t="shared" si="4"/>
        <v>-</v>
      </c>
      <c r="AB6" s="21">
        <f t="shared" si="4"/>
        <v>107.83</v>
      </c>
      <c r="AC6" s="21">
        <f t="shared" si="4"/>
        <v>103.66</v>
      </c>
      <c r="AD6" s="21" t="str">
        <f t="shared" si="4"/>
        <v>-</v>
      </c>
      <c r="AE6" s="21" t="str">
        <f t="shared" si="4"/>
        <v>-</v>
      </c>
      <c r="AF6" s="21" t="str">
        <f t="shared" si="4"/>
        <v>-</v>
      </c>
      <c r="AG6" s="21">
        <f t="shared" si="4"/>
        <v>103.09</v>
      </c>
      <c r="AH6" s="21">
        <f t="shared" si="4"/>
        <v>102.11</v>
      </c>
      <c r="AI6" s="20" t="str">
        <f>IF(AI7="","",IF(AI7="-","【-】","【"&amp;SUBSTITUTE(TEXT(AI7,"#,##0.00"),"-","△")&amp;"】"))</f>
        <v>【104.16】</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101.24</v>
      </c>
      <c r="AS6" s="21">
        <f t="shared" si="5"/>
        <v>124.9</v>
      </c>
      <c r="AT6" s="20" t="str">
        <f>IF(AT7="","",IF(AT7="-","【-】","【"&amp;SUBSTITUTE(TEXT(AT7,"#,##0.00"),"-","△")&amp;"】"))</f>
        <v>【128.23】</v>
      </c>
      <c r="AU6" s="21" t="str">
        <f>IF(AU7="",NA(),AU7)</f>
        <v>-</v>
      </c>
      <c r="AV6" s="21" t="str">
        <f t="shared" ref="AV6:BD6" si="6">IF(AV7="",NA(),AV7)</f>
        <v>-</v>
      </c>
      <c r="AW6" s="21" t="str">
        <f t="shared" si="6"/>
        <v>-</v>
      </c>
      <c r="AX6" s="21">
        <f t="shared" si="6"/>
        <v>21.83</v>
      </c>
      <c r="AY6" s="21">
        <f t="shared" si="6"/>
        <v>30.12</v>
      </c>
      <c r="AZ6" s="21" t="str">
        <f t="shared" si="6"/>
        <v>-</v>
      </c>
      <c r="BA6" s="21" t="str">
        <f t="shared" si="6"/>
        <v>-</v>
      </c>
      <c r="BB6" s="21" t="str">
        <f t="shared" si="6"/>
        <v>-</v>
      </c>
      <c r="BC6" s="21">
        <f t="shared" si="6"/>
        <v>37.24</v>
      </c>
      <c r="BD6" s="21">
        <f t="shared" si="6"/>
        <v>33.58</v>
      </c>
      <c r="BE6" s="20" t="str">
        <f>IF(BE7="","",IF(BE7="-","【-】","【"&amp;SUBSTITUTE(TEXT(BE7,"#,##0.00"),"-","△")&amp;"】"))</f>
        <v>【34.77】</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783.8</v>
      </c>
      <c r="BO6" s="21">
        <f t="shared" si="7"/>
        <v>778.81</v>
      </c>
      <c r="BP6" s="20" t="str">
        <f>IF(BP7="","",IF(BP7="-","【-】","【"&amp;SUBSTITUTE(TEXT(BP7,"#,##0.00"),"-","△")&amp;"】"))</f>
        <v>【786.37】</v>
      </c>
      <c r="BQ6" s="21" t="str">
        <f>IF(BQ7="",NA(),BQ7)</f>
        <v>-</v>
      </c>
      <c r="BR6" s="21" t="str">
        <f t="shared" ref="BR6:BZ6" si="8">IF(BR7="",NA(),BR7)</f>
        <v>-</v>
      </c>
      <c r="BS6" s="21" t="str">
        <f t="shared" si="8"/>
        <v>-</v>
      </c>
      <c r="BT6" s="21">
        <f t="shared" si="8"/>
        <v>62.01</v>
      </c>
      <c r="BU6" s="21">
        <f t="shared" si="8"/>
        <v>64.42</v>
      </c>
      <c r="BV6" s="21" t="str">
        <f t="shared" si="8"/>
        <v>-</v>
      </c>
      <c r="BW6" s="21" t="str">
        <f t="shared" si="8"/>
        <v>-</v>
      </c>
      <c r="BX6" s="21" t="str">
        <f t="shared" si="8"/>
        <v>-</v>
      </c>
      <c r="BY6" s="21">
        <f t="shared" si="8"/>
        <v>68.11</v>
      </c>
      <c r="BZ6" s="21">
        <f t="shared" si="8"/>
        <v>67.23</v>
      </c>
      <c r="CA6" s="20" t="str">
        <f>IF(CA7="","",IF(CA7="-","【-】","【"&amp;SUBSTITUTE(TEXT(CA7,"#,##0.00"),"-","△")&amp;"】"))</f>
        <v>【60.65】</v>
      </c>
      <c r="CB6" s="21" t="str">
        <f>IF(CB7="",NA(),CB7)</f>
        <v>-</v>
      </c>
      <c r="CC6" s="21" t="str">
        <f t="shared" ref="CC6:CK6" si="9">IF(CC7="",NA(),CC7)</f>
        <v>-</v>
      </c>
      <c r="CD6" s="21" t="str">
        <f t="shared" si="9"/>
        <v>-</v>
      </c>
      <c r="CE6" s="21">
        <f t="shared" si="9"/>
        <v>235.8</v>
      </c>
      <c r="CF6" s="21">
        <f t="shared" si="9"/>
        <v>230.33</v>
      </c>
      <c r="CG6" s="21" t="str">
        <f t="shared" si="9"/>
        <v>-</v>
      </c>
      <c r="CH6" s="21" t="str">
        <f t="shared" si="9"/>
        <v>-</v>
      </c>
      <c r="CI6" s="21" t="str">
        <f t="shared" si="9"/>
        <v>-</v>
      </c>
      <c r="CJ6" s="21">
        <f t="shared" si="9"/>
        <v>222.41</v>
      </c>
      <c r="CK6" s="21">
        <f t="shared" si="9"/>
        <v>228.21</v>
      </c>
      <c r="CL6" s="20" t="str">
        <f>IF(CL7="","",IF(CL7="-","【-】","【"&amp;SUBSTITUTE(TEXT(CL7,"#,##0.00"),"-","△")&amp;"】"))</f>
        <v>【256.97】</v>
      </c>
      <c r="CM6" s="21" t="str">
        <f>IF(CM7="",NA(),CM7)</f>
        <v>-</v>
      </c>
      <c r="CN6" s="21" t="str">
        <f t="shared" ref="CN6:CV6" si="10">IF(CN7="",NA(),CN7)</f>
        <v>-</v>
      </c>
      <c r="CO6" s="21" t="str">
        <f t="shared" si="10"/>
        <v>-</v>
      </c>
      <c r="CP6" s="21">
        <f t="shared" si="10"/>
        <v>65.59</v>
      </c>
      <c r="CQ6" s="21">
        <f t="shared" si="10"/>
        <v>65.239999999999995</v>
      </c>
      <c r="CR6" s="21" t="str">
        <f t="shared" si="10"/>
        <v>-</v>
      </c>
      <c r="CS6" s="21" t="str">
        <f t="shared" si="10"/>
        <v>-</v>
      </c>
      <c r="CT6" s="21" t="str">
        <f t="shared" si="10"/>
        <v>-</v>
      </c>
      <c r="CU6" s="21">
        <f t="shared" si="10"/>
        <v>55.26</v>
      </c>
      <c r="CV6" s="21">
        <f t="shared" si="10"/>
        <v>54.54</v>
      </c>
      <c r="CW6" s="20" t="str">
        <f>IF(CW7="","",IF(CW7="-","【-】","【"&amp;SUBSTITUTE(TEXT(CW7,"#,##0.00"),"-","△")&amp;"】"))</f>
        <v>【61.14】</v>
      </c>
      <c r="CX6" s="21" t="str">
        <f>IF(CX7="",NA(),CX7)</f>
        <v>-</v>
      </c>
      <c r="CY6" s="21" t="str">
        <f t="shared" ref="CY6:DG6" si="11">IF(CY7="",NA(),CY7)</f>
        <v>-</v>
      </c>
      <c r="CZ6" s="21" t="str">
        <f t="shared" si="11"/>
        <v>-</v>
      </c>
      <c r="DA6" s="21">
        <f t="shared" si="11"/>
        <v>91.58</v>
      </c>
      <c r="DB6" s="21">
        <f t="shared" si="11"/>
        <v>92.08</v>
      </c>
      <c r="DC6" s="21" t="str">
        <f t="shared" si="11"/>
        <v>-</v>
      </c>
      <c r="DD6" s="21" t="str">
        <f t="shared" si="11"/>
        <v>-</v>
      </c>
      <c r="DE6" s="21" t="str">
        <f t="shared" si="11"/>
        <v>-</v>
      </c>
      <c r="DF6" s="21">
        <f t="shared" si="11"/>
        <v>90.52</v>
      </c>
      <c r="DG6" s="21">
        <f t="shared" si="11"/>
        <v>90.3</v>
      </c>
      <c r="DH6" s="20" t="str">
        <f>IF(DH7="","",IF(DH7="-","【-】","【"&amp;SUBSTITUTE(TEXT(DH7,"#,##0.00"),"-","△")&amp;"】"))</f>
        <v>【86.91】</v>
      </c>
      <c r="DI6" s="21" t="str">
        <f>IF(DI7="",NA(),DI7)</f>
        <v>-</v>
      </c>
      <c r="DJ6" s="21" t="str">
        <f t="shared" ref="DJ6:DR6" si="12">IF(DJ7="",NA(),DJ7)</f>
        <v>-</v>
      </c>
      <c r="DK6" s="21" t="str">
        <f t="shared" si="12"/>
        <v>-</v>
      </c>
      <c r="DL6" s="21">
        <f t="shared" si="12"/>
        <v>4.01</v>
      </c>
      <c r="DM6" s="21">
        <f t="shared" si="12"/>
        <v>7.99</v>
      </c>
      <c r="DN6" s="21" t="str">
        <f t="shared" si="12"/>
        <v>-</v>
      </c>
      <c r="DO6" s="21" t="str">
        <f t="shared" si="12"/>
        <v>-</v>
      </c>
      <c r="DP6" s="21" t="str">
        <f t="shared" si="12"/>
        <v>-</v>
      </c>
      <c r="DQ6" s="21">
        <f t="shared" si="12"/>
        <v>24.8</v>
      </c>
      <c r="DR6" s="21">
        <f t="shared" si="12"/>
        <v>28.12</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0.02</v>
      </c>
      <c r="EN6" s="21">
        <f t="shared" si="14"/>
        <v>0.01</v>
      </c>
      <c r="EO6" s="20" t="str">
        <f>IF(EO7="","",IF(EO7="-","【-】","【"&amp;SUBSTITUTE(TEXT(EO7,"#,##0.00"),"-","△")&amp;"】"))</f>
        <v>【0.03】</v>
      </c>
    </row>
    <row r="7" spans="1:148" s="22" customFormat="1" x14ac:dyDescent="0.15">
      <c r="A7" s="14"/>
      <c r="B7" s="23">
        <v>2021</v>
      </c>
      <c r="C7" s="23">
        <v>432105</v>
      </c>
      <c r="D7" s="23">
        <v>46</v>
      </c>
      <c r="E7" s="23">
        <v>17</v>
      </c>
      <c r="F7" s="23">
        <v>5</v>
      </c>
      <c r="G7" s="23">
        <v>0</v>
      </c>
      <c r="H7" s="23" t="s">
        <v>96</v>
      </c>
      <c r="I7" s="23" t="s">
        <v>97</v>
      </c>
      <c r="J7" s="23" t="s">
        <v>98</v>
      </c>
      <c r="K7" s="23" t="s">
        <v>99</v>
      </c>
      <c r="L7" s="23" t="s">
        <v>100</v>
      </c>
      <c r="M7" s="23" t="s">
        <v>101</v>
      </c>
      <c r="N7" s="24" t="s">
        <v>102</v>
      </c>
      <c r="O7" s="24">
        <v>62.1</v>
      </c>
      <c r="P7" s="24">
        <v>12.45</v>
      </c>
      <c r="Q7" s="24">
        <v>70.39</v>
      </c>
      <c r="R7" s="24">
        <v>3140</v>
      </c>
      <c r="S7" s="24">
        <v>47414</v>
      </c>
      <c r="T7" s="24">
        <v>276.85000000000002</v>
      </c>
      <c r="U7" s="24">
        <v>171.26</v>
      </c>
      <c r="V7" s="24">
        <v>5859</v>
      </c>
      <c r="W7" s="24">
        <v>3.41</v>
      </c>
      <c r="X7" s="24">
        <v>1718.18</v>
      </c>
      <c r="Y7" s="24" t="s">
        <v>102</v>
      </c>
      <c r="Z7" s="24" t="s">
        <v>102</v>
      </c>
      <c r="AA7" s="24" t="s">
        <v>102</v>
      </c>
      <c r="AB7" s="24">
        <v>107.83</v>
      </c>
      <c r="AC7" s="24">
        <v>103.66</v>
      </c>
      <c r="AD7" s="24" t="s">
        <v>102</v>
      </c>
      <c r="AE7" s="24" t="s">
        <v>102</v>
      </c>
      <c r="AF7" s="24" t="s">
        <v>102</v>
      </c>
      <c r="AG7" s="24">
        <v>103.09</v>
      </c>
      <c r="AH7" s="24">
        <v>102.11</v>
      </c>
      <c r="AI7" s="24">
        <v>104.16</v>
      </c>
      <c r="AJ7" s="24" t="s">
        <v>102</v>
      </c>
      <c r="AK7" s="24" t="s">
        <v>102</v>
      </c>
      <c r="AL7" s="24" t="s">
        <v>102</v>
      </c>
      <c r="AM7" s="24">
        <v>0</v>
      </c>
      <c r="AN7" s="24">
        <v>0</v>
      </c>
      <c r="AO7" s="24" t="s">
        <v>102</v>
      </c>
      <c r="AP7" s="24" t="s">
        <v>102</v>
      </c>
      <c r="AQ7" s="24" t="s">
        <v>102</v>
      </c>
      <c r="AR7" s="24">
        <v>101.24</v>
      </c>
      <c r="AS7" s="24">
        <v>124.9</v>
      </c>
      <c r="AT7" s="24">
        <v>128.22999999999999</v>
      </c>
      <c r="AU7" s="24" t="s">
        <v>102</v>
      </c>
      <c r="AV7" s="24" t="s">
        <v>102</v>
      </c>
      <c r="AW7" s="24" t="s">
        <v>102</v>
      </c>
      <c r="AX7" s="24">
        <v>21.83</v>
      </c>
      <c r="AY7" s="24">
        <v>30.12</v>
      </c>
      <c r="AZ7" s="24" t="s">
        <v>102</v>
      </c>
      <c r="BA7" s="24" t="s">
        <v>102</v>
      </c>
      <c r="BB7" s="24" t="s">
        <v>102</v>
      </c>
      <c r="BC7" s="24">
        <v>37.24</v>
      </c>
      <c r="BD7" s="24">
        <v>33.58</v>
      </c>
      <c r="BE7" s="24">
        <v>34.770000000000003</v>
      </c>
      <c r="BF7" s="24" t="s">
        <v>102</v>
      </c>
      <c r="BG7" s="24" t="s">
        <v>102</v>
      </c>
      <c r="BH7" s="24" t="s">
        <v>102</v>
      </c>
      <c r="BI7" s="24">
        <v>0</v>
      </c>
      <c r="BJ7" s="24">
        <v>0</v>
      </c>
      <c r="BK7" s="24" t="s">
        <v>102</v>
      </c>
      <c r="BL7" s="24" t="s">
        <v>102</v>
      </c>
      <c r="BM7" s="24" t="s">
        <v>102</v>
      </c>
      <c r="BN7" s="24">
        <v>783.8</v>
      </c>
      <c r="BO7" s="24">
        <v>778.81</v>
      </c>
      <c r="BP7" s="24">
        <v>786.37</v>
      </c>
      <c r="BQ7" s="24" t="s">
        <v>102</v>
      </c>
      <c r="BR7" s="24" t="s">
        <v>102</v>
      </c>
      <c r="BS7" s="24" t="s">
        <v>102</v>
      </c>
      <c r="BT7" s="24">
        <v>62.01</v>
      </c>
      <c r="BU7" s="24">
        <v>64.42</v>
      </c>
      <c r="BV7" s="24" t="s">
        <v>102</v>
      </c>
      <c r="BW7" s="24" t="s">
        <v>102</v>
      </c>
      <c r="BX7" s="24" t="s">
        <v>102</v>
      </c>
      <c r="BY7" s="24">
        <v>68.11</v>
      </c>
      <c r="BZ7" s="24">
        <v>67.23</v>
      </c>
      <c r="CA7" s="24">
        <v>60.65</v>
      </c>
      <c r="CB7" s="24" t="s">
        <v>102</v>
      </c>
      <c r="CC7" s="24" t="s">
        <v>102</v>
      </c>
      <c r="CD7" s="24" t="s">
        <v>102</v>
      </c>
      <c r="CE7" s="24">
        <v>235.8</v>
      </c>
      <c r="CF7" s="24">
        <v>230.33</v>
      </c>
      <c r="CG7" s="24" t="s">
        <v>102</v>
      </c>
      <c r="CH7" s="24" t="s">
        <v>102</v>
      </c>
      <c r="CI7" s="24" t="s">
        <v>102</v>
      </c>
      <c r="CJ7" s="24">
        <v>222.41</v>
      </c>
      <c r="CK7" s="24">
        <v>228.21</v>
      </c>
      <c r="CL7" s="24">
        <v>256.97000000000003</v>
      </c>
      <c r="CM7" s="24" t="s">
        <v>102</v>
      </c>
      <c r="CN7" s="24" t="s">
        <v>102</v>
      </c>
      <c r="CO7" s="24" t="s">
        <v>102</v>
      </c>
      <c r="CP7" s="24">
        <v>65.59</v>
      </c>
      <c r="CQ7" s="24">
        <v>65.239999999999995</v>
      </c>
      <c r="CR7" s="24" t="s">
        <v>102</v>
      </c>
      <c r="CS7" s="24" t="s">
        <v>102</v>
      </c>
      <c r="CT7" s="24" t="s">
        <v>102</v>
      </c>
      <c r="CU7" s="24">
        <v>55.26</v>
      </c>
      <c r="CV7" s="24">
        <v>54.54</v>
      </c>
      <c r="CW7" s="24">
        <v>61.14</v>
      </c>
      <c r="CX7" s="24" t="s">
        <v>102</v>
      </c>
      <c r="CY7" s="24" t="s">
        <v>102</v>
      </c>
      <c r="CZ7" s="24" t="s">
        <v>102</v>
      </c>
      <c r="DA7" s="24">
        <v>91.58</v>
      </c>
      <c r="DB7" s="24">
        <v>92.08</v>
      </c>
      <c r="DC7" s="24" t="s">
        <v>102</v>
      </c>
      <c r="DD7" s="24" t="s">
        <v>102</v>
      </c>
      <c r="DE7" s="24" t="s">
        <v>102</v>
      </c>
      <c r="DF7" s="24">
        <v>90.52</v>
      </c>
      <c r="DG7" s="24">
        <v>90.3</v>
      </c>
      <c r="DH7" s="24">
        <v>86.91</v>
      </c>
      <c r="DI7" s="24" t="s">
        <v>102</v>
      </c>
      <c r="DJ7" s="24" t="s">
        <v>102</v>
      </c>
      <c r="DK7" s="24" t="s">
        <v>102</v>
      </c>
      <c r="DL7" s="24">
        <v>4.01</v>
      </c>
      <c r="DM7" s="24">
        <v>7.99</v>
      </c>
      <c r="DN7" s="24" t="s">
        <v>102</v>
      </c>
      <c r="DO7" s="24" t="s">
        <v>102</v>
      </c>
      <c r="DP7" s="24" t="s">
        <v>102</v>
      </c>
      <c r="DQ7" s="24">
        <v>24.8</v>
      </c>
      <c r="DR7" s="24">
        <v>28.12</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0.02</v>
      </c>
      <c r="EN7" s="24">
        <v>0.01</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井本 貴史</cp:lastModifiedBy>
  <cp:lastPrinted>2023-01-24T06:47:43Z</cp:lastPrinted>
  <dcterms:created xsi:type="dcterms:W3CDTF">2022-12-01T01:37:47Z</dcterms:created>
  <dcterms:modified xsi:type="dcterms:W3CDTF">2023-01-24T06:48:47Z</dcterms:modified>
  <cp:category/>
</cp:coreProperties>
</file>