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hare-server\125_本庁_企業局\01_上下水道総務課\★経営係\10_■財政課照会・通知\Ｒ04\34_公営企業に係る経営比較分析表（令和3年度（2021年度決算））の分析等について（依頼）\提出分析表\"/>
    </mc:Choice>
  </mc:AlternateContent>
  <workbookProtection workbookAlgorithmName="SHA-512" workbookHashValue="sxGKXoaYKX+Hm/7XAS9N3ZtW6GPd0WB/zh3rYXnsJvyn9J/VKhx+Byh5ObjKnPvuhu4ZqNagI+JpUtuj7/0mrw==" workbookSaltValue="KKRP0Fmunl2Jc8f6HE0Hp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W10" i="4"/>
  <c r="I10" i="4"/>
  <c r="BB8" i="4"/>
  <c r="AL8" i="4"/>
  <c r="P8" i="4"/>
  <c r="I8"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<sst xmlns="http://schemas.openxmlformats.org/spreadsheetml/2006/main" count="231" uniqueCount="117">
  <si>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</si>
  <si>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</si>
  <si>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</si>
  <si>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</si>
  <si>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</si>
  <si>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</si>
  <si>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</si>
  <si>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</si>
  <si>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</si>
  <si>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</si>
  <si>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</si>
  <si>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</si>
  <si>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</si>
  <si>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</si>
  <si>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</si>
  <si>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</si>
  <si>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</si>
  <si>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</si>
  <si>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</si>
  <si>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</si>
  <si>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</si>
  <si>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</si>
  <si>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</si>
  <si>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</si>
  <si>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</si>
  <si>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</si>
  <si>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</si>
  <si>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</si>
  <si>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</si>
  <si>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</si>
  <si>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</si>
  <si>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</si>
  <si>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</si>
  <si>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</si>
  <si>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</si>
  <si>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</si>
  <si>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</si>
  <si>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</si>
  <si>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</si>
  <si>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</si>
  <si>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</si>
  <si>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</si>
  <si>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</si>
  <si>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</si>
  <si>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</si>
  <si>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</si>
  <si>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</si>
  <si>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</si>
  <si>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</si>
  <si>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</si>
  <si>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</si>
  <si>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</si>
  <si>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</si>
  <si>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</si>
  <si>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</si>
  <si>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</si>
  <si>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</si>
  <si>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</si>
  <si>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</si>
  <si>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</si>
  <si>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</si>
  <si>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</si>
  <si>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</si>
  <si>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</si>
  <si>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</si>
  <si>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</si>
  <si>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</si>
  <si>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</si>
  <si>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</si>
  <si>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</si>
  <si>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</si>
  <si>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</si>
  <si>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</si>
  <si>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</si>
  <si>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</si>
  <si>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</si>
  <si>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</si>
  <si>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</si>
  <si>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</si>
  <si>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</si>
  <si>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</si>
  <si>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</si>
  <si>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</si>
  <si>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</si>
  <si>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</si>
  <si>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</si>
  <si>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</si>
  <si>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</si>
  <si>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</si>
  <si>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</si>
  <si>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</si>
  <si>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</si>
  <si>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</si>
  <si>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</si>
  <si>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</si>
  <si>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</si>
  <si>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玉名市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</si>
  <si>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</si>
  <si>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</si>
  <si>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</si>
  <si>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</si>
  <si>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</si>
  <si>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</si>
  <si>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</si>
  <si>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</si>
  <si>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</si>
  <si>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</si>
  <si>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</si>
  <si>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</si>
  <si>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</si>
  <si>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</si>
  <si>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</si>
  <si>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</si>
  <si>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</si>
  <si>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・有形固定資産減価償却率は、増加傾向にあり引き続き老朽化しつつある施設や設備を適切に維持管理しながら、下水道の機能を確保していく必要があります。
・管渠老朽化率、管渠改善率は、対象となるる老朽化管渠が発生していないため、0％となっており、本指標からは老朽化についての懸念材料は検出されていない状況です。</t>
    <rPh sb="88" eb="90">
      <t>タイショウ</t>
    </rPh>
    <rPh sb="94" eb="97">
      <t>ロウキュウカ</t>
    </rPh>
    <rPh sb="97" eb="99">
      <t>カンキョ</t>
    </rPh>
    <rPh sb="100" eb="102">
      <t>ハッセイ</t>
    </rPh>
    <phoneticPr fontId="4"/>
  </si>
  <si>
    <t>・経常収支比率は、100%を上回り黒字経営ではあるものの一般会計からの基準外繰出金に頼っているからであり依然厳しい経営状況です。
・流動比率は、100％に届かず短期的支払返済能力が確保されているとは言い難い状況であり経営改善が必要です。
・企業債残高対事業規模比率は、全国平均及び類似団体より低水準であるが現在の事業規模や経営状況のままでは、債務弁済財源の確保が難しい状況にあります。
・経費回収率は、全国平均及び類似団体を上回っているものの100％には届かないため、今後も接続率の向上に努め使用料収入の増加を図ります。
・汚水処理原価は、全国平均及び類似団体の数値より低く推移しているが更に維持管理費の削減や接続率の向上による有収水量を増加させる経営改善を図ります。
・施設利用率は、全国平均及び類似団体を下回っているため、今後は処理場の効率的運用に努めていく必要があります。
・水洗化率は、全国平均及び類似団体を下回っており、下水道への接続勧奨を進め適正な使用料収入と施設稼働を確保していく必要があります。</t>
    <rPh sb="14" eb="16">
      <t>ウワマワ</t>
    </rPh>
    <rPh sb="17" eb="19">
      <t>クロジ</t>
    </rPh>
    <rPh sb="19" eb="21">
      <t>ケイエイ</t>
    </rPh>
    <rPh sb="28" eb="32">
      <t>イッパンカイケイ</t>
    </rPh>
    <rPh sb="35" eb="38">
      <t>キジュンガイ</t>
    </rPh>
    <rPh sb="38" eb="40">
      <t>クリダ</t>
    </rPh>
    <rPh sb="40" eb="41">
      <t>キン</t>
    </rPh>
    <rPh sb="42" eb="43">
      <t>タヨ</t>
    </rPh>
    <rPh sb="59" eb="61">
      <t>ジョウキョウ</t>
    </rPh>
    <rPh sb="108" eb="110">
      <t>ケイエイ</t>
    </rPh>
    <rPh sb="110" eb="112">
      <t>カイゼン</t>
    </rPh>
    <rPh sb="113" eb="115">
      <t>ヒツヨウ</t>
    </rPh>
    <rPh sb="138" eb="139">
      <t>オヨ</t>
    </rPh>
    <rPh sb="205" eb="206">
      <t>オヨ</t>
    </rPh>
    <rPh sb="234" eb="236">
      <t>コンゴ</t>
    </rPh>
    <rPh sb="237" eb="239">
      <t>セツゾク</t>
    </rPh>
    <rPh sb="239" eb="240">
      <t>リツ</t>
    </rPh>
    <rPh sb="241" eb="243">
      <t>コウジョウ</t>
    </rPh>
    <rPh sb="244" eb="245">
      <t>ツト</t>
    </rPh>
    <rPh sb="246" eb="251">
      <t>シヨウリョウシュウニュウ</t>
    </rPh>
    <rPh sb="252" eb="254">
      <t>ゾウカ</t>
    </rPh>
    <rPh sb="255" eb="256">
      <t>ハカ</t>
    </rPh>
    <rPh sb="262" eb="264">
      <t>オスイ</t>
    </rPh>
    <rPh sb="264" eb="266">
      <t>ショリ</t>
    </rPh>
    <rPh sb="266" eb="268">
      <t>ゲンカ</t>
    </rPh>
    <rPh sb="270" eb="272">
      <t>ゼンコク</t>
    </rPh>
    <rPh sb="272" eb="274">
      <t>ヘイキン</t>
    </rPh>
    <rPh sb="274" eb="275">
      <t>オヨ</t>
    </rPh>
    <rPh sb="276" eb="280">
      <t>ルイジダンタイ</t>
    </rPh>
    <rPh sb="285" eb="286">
      <t>ヒク</t>
    </rPh>
    <rPh sb="287" eb="289">
      <t>スイイ</t>
    </rPh>
    <rPh sb="294" eb="295">
      <t>サラ</t>
    </rPh>
    <rPh sb="296" eb="301">
      <t>イジカンリヒ</t>
    </rPh>
    <rPh sb="302" eb="304">
      <t>サクゲン</t>
    </rPh>
    <rPh sb="305" eb="308">
      <t>セツゾクリツ</t>
    </rPh>
    <rPh sb="309" eb="311">
      <t>コウジョウ</t>
    </rPh>
    <rPh sb="314" eb="318">
      <t>ユウシュウスイリョウ</t>
    </rPh>
    <rPh sb="319" eb="321">
      <t>ゾウカ</t>
    </rPh>
    <rPh sb="324" eb="328">
      <t>ケイエイカイゼン</t>
    </rPh>
    <rPh sb="329" eb="330">
      <t>ハカ</t>
    </rPh>
    <rPh sb="347" eb="348">
      <t>オヨ</t>
    </rPh>
    <rPh sb="354" eb="356">
      <t>シタマワ</t>
    </rPh>
    <rPh sb="363" eb="365">
      <t>コンゴ</t>
    </rPh>
    <rPh sb="372" eb="373">
      <t>テキ</t>
    </rPh>
    <rPh sb="373" eb="375">
      <t>ウンヨウ</t>
    </rPh>
    <rPh sb="376" eb="377">
      <t>ツト</t>
    </rPh>
    <rPh sb="401" eb="402">
      <t>オヨ</t>
    </rPh>
    <phoneticPr fontId="4"/>
  </si>
  <si>
    <t>・令和2年度に農業集落排水施設最適整備構想を策定し、令和3年度に中長期的な視点から収入と支出のバランスを確保すべく経営戦略を見直しました。今後も経営基盤の強化と料金改定を視野に入れた健全な事業運営を進めていきます。
今後も効率的な施設整備と適切な使用料水準及び接続勧奨の推進により、将来安定した経営を継続できるように取り組んでいきたいと考えています。</t>
    <rPh sb="1" eb="3">
      <t>レイワ</t>
    </rPh>
    <rPh sb="4" eb="6">
      <t>ネンド</t>
    </rPh>
    <rPh sb="7" eb="9">
      <t>ノウギョウ</t>
    </rPh>
    <rPh sb="9" eb="11">
      <t>シュウラク</t>
    </rPh>
    <rPh sb="11" eb="13">
      <t>ハイスイ</t>
    </rPh>
    <rPh sb="13" eb="15">
      <t>シセツ</t>
    </rPh>
    <rPh sb="15" eb="17">
      <t>サイテキ</t>
    </rPh>
    <rPh sb="17" eb="19">
      <t>セイビ</t>
    </rPh>
    <rPh sb="19" eb="21">
      <t>コウソウ</t>
    </rPh>
    <rPh sb="22" eb="24">
      <t>サクテイ</t>
    </rPh>
    <rPh sb="26" eb="28">
      <t>レイワ</t>
    </rPh>
    <rPh sb="29" eb="31">
      <t>ネンド</t>
    </rPh>
    <rPh sb="62" eb="64">
      <t>ミナオ</t>
    </rPh>
    <rPh sb="69" eb="71">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</si>
</sst>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D1-41E6-B33C-BCD70B4A3C4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C1D1-41E6-B33C-BCD70B4A3C4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53.78</c:v>
                </c:pt>
                <c:pt idx="1">
                  <c:v>53.78</c:v>
                </c:pt>
                <c:pt idx="2">
                  <c:v>53.78</c:v>
                </c:pt>
                <c:pt idx="3">
                  <c:v>53.78</c:v>
                </c:pt>
                <c:pt idx="4">
                  <c:v>53.78</c:v>
                </c:pt>
              </c:numCache>
            </c:numRef>
          </c:val>
          <c:extLst>
            <c:ext xmlns:c16="http://schemas.microsoft.com/office/drawing/2014/chart" uri="{C3380CC4-5D6E-409C-BE32-E72D297353CC}">
              <c16:uniqueId val="{00000000-117F-441C-B99C-CD4E79FE8F4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117F-441C-B99C-CD4E79FE8F4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67.540000000000006</c:v>
                </c:pt>
                <c:pt idx="1">
                  <c:v>67.81</c:v>
                </c:pt>
                <c:pt idx="2">
                  <c:v>68.260000000000005</c:v>
                </c:pt>
                <c:pt idx="3">
                  <c:v>68.84</c:v>
                </c:pt>
                <c:pt idx="4">
                  <c:v>69.459999999999994</c:v>
                </c:pt>
              </c:numCache>
            </c:numRef>
          </c:val>
          <c:extLst>
            <c:ext xmlns:c16="http://schemas.microsoft.com/office/drawing/2014/chart" uri="{C3380CC4-5D6E-409C-BE32-E72D297353CC}">
              <c16:uniqueId val="{00000000-6420-4CB3-8A9F-8824AB9035C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6420-4CB3-8A9F-8824AB9035C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106.53</c:v>
                </c:pt>
                <c:pt idx="1">
                  <c:v>105.28</c:v>
                </c:pt>
                <c:pt idx="2">
                  <c:v>104.08</c:v>
                </c:pt>
                <c:pt idx="3">
                  <c:v>102.59</c:v>
                </c:pt>
                <c:pt idx="4">
                  <c:v>101.79</c:v>
                </c:pt>
              </c:numCache>
            </c:numRef>
          </c:val>
          <c:extLst>
            <c:ext xmlns:c16="http://schemas.microsoft.com/office/drawing/2014/chart" uri="{C3380CC4-5D6E-409C-BE32-E72D297353CC}">
              <c16:uniqueId val="{00000000-7C31-4D1A-8155-D505ECBDF5B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100.95</c:v>
                </c:pt>
                <c:pt idx="1">
                  <c:v>101.77</c:v>
                </c:pt>
                <c:pt idx="2">
                  <c:v>103.6</c:v>
                </c:pt>
                <c:pt idx="3">
                  <c:v>106.37</c:v>
                </c:pt>
                <c:pt idx="4">
                  <c:v>106.07</c:v>
                </c:pt>
              </c:numCache>
            </c:numRef>
          </c:val>
          <c:smooth val="0"/>
          <c:extLst>
            <c:ext xmlns:c16="http://schemas.microsoft.com/office/drawing/2014/chart" uri="{C3380CC4-5D6E-409C-BE32-E72D297353CC}">
              <c16:uniqueId val="{00000001-7C31-4D1A-8155-D505ECBDF5B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16.41</c:v>
                </c:pt>
                <c:pt idx="1">
                  <c:v>19.45</c:v>
                </c:pt>
                <c:pt idx="2">
                  <c:v>22.29</c:v>
                </c:pt>
                <c:pt idx="3">
                  <c:v>24.43</c:v>
                </c:pt>
                <c:pt idx="4">
                  <c:v>25.77</c:v>
                </c:pt>
              </c:numCache>
            </c:numRef>
          </c:val>
          <c:extLst>
            <c:ext xmlns:c16="http://schemas.microsoft.com/office/drawing/2014/chart" uri="{C3380CC4-5D6E-409C-BE32-E72D297353CC}">
              <c16:uniqueId val="{00000000-F21B-4919-ACD8-80026871B9D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24.87</c:v>
                </c:pt>
                <c:pt idx="1">
                  <c:v>24.13</c:v>
                </c:pt>
                <c:pt idx="2">
                  <c:v>23.06</c:v>
                </c:pt>
                <c:pt idx="3">
                  <c:v>20.34</c:v>
                </c:pt>
                <c:pt idx="4">
                  <c:v>21.85</c:v>
                </c:pt>
              </c:numCache>
            </c:numRef>
          </c:val>
          <c:smooth val="0"/>
          <c:extLst>
            <c:ext xmlns:c16="http://schemas.microsoft.com/office/drawing/2014/chart" uri="{C3380CC4-5D6E-409C-BE32-E72D297353CC}">
              <c16:uniqueId val="{00000001-F21B-4919-ACD8-80026871B9D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CB-49F2-BF79-7AB5D7B3B4A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ACB-49F2-BF79-7AB5D7B3B4A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26.42</c:v>
                </c:pt>
                <c:pt idx="1">
                  <c:v>0</c:v>
                </c:pt>
                <c:pt idx="2">
                  <c:v>0</c:v>
                </c:pt>
                <c:pt idx="3">
                  <c:v>0</c:v>
                </c:pt>
                <c:pt idx="4">
                  <c:v>0</c:v>
                </c:pt>
              </c:numCache>
            </c:numRef>
          </c:val>
          <c:extLst>
            <c:ext xmlns:c16="http://schemas.microsoft.com/office/drawing/2014/chart" uri="{C3380CC4-5D6E-409C-BE32-E72D297353CC}">
              <c16:uniqueId val="{00000000-6581-4C89-A387-0D3C3EA0C9C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224.04</c:v>
                </c:pt>
                <c:pt idx="1">
                  <c:v>227.4</c:v>
                </c:pt>
                <c:pt idx="2">
                  <c:v>193.99</c:v>
                </c:pt>
                <c:pt idx="3">
                  <c:v>139.02000000000001</c:v>
                </c:pt>
                <c:pt idx="4">
                  <c:v>132.04</c:v>
                </c:pt>
              </c:numCache>
            </c:numRef>
          </c:val>
          <c:smooth val="0"/>
          <c:extLst>
            <c:ext xmlns:c16="http://schemas.microsoft.com/office/drawing/2014/chart" uri="{C3380CC4-5D6E-409C-BE32-E72D297353CC}">
              <c16:uniqueId val="{00000001-6581-4C89-A387-0D3C3EA0C9C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85.02</c:v>
                </c:pt>
                <c:pt idx="1">
                  <c:v>76.44</c:v>
                </c:pt>
                <c:pt idx="2">
                  <c:v>53.77</c:v>
                </c:pt>
                <c:pt idx="3">
                  <c:v>59.81</c:v>
                </c:pt>
                <c:pt idx="4">
                  <c:v>77.2</c:v>
                </c:pt>
              </c:numCache>
            </c:numRef>
          </c:val>
          <c:extLst>
            <c:ext xmlns:c16="http://schemas.microsoft.com/office/drawing/2014/chart" uri="{C3380CC4-5D6E-409C-BE32-E72D297353CC}">
              <c16:uniqueId val="{00000000-99FA-4CAB-98F0-FB3743ED32C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29.91</c:v>
                </c:pt>
                <c:pt idx="1">
                  <c:v>29.54</c:v>
                </c:pt>
                <c:pt idx="2">
                  <c:v>26.99</c:v>
                </c:pt>
                <c:pt idx="3">
                  <c:v>29.13</c:v>
                </c:pt>
                <c:pt idx="4">
                  <c:v>35.69</c:v>
                </c:pt>
              </c:numCache>
            </c:numRef>
          </c:val>
          <c:smooth val="0"/>
          <c:extLst>
            <c:ext xmlns:c16="http://schemas.microsoft.com/office/drawing/2014/chart" uri="{C3380CC4-5D6E-409C-BE32-E72D297353CC}">
              <c16:uniqueId val="{00000001-99FA-4CAB-98F0-FB3743ED32C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257.83</c:v>
                </c:pt>
                <c:pt idx="1">
                  <c:v>243.9</c:v>
                </c:pt>
                <c:pt idx="2">
                  <c:v>379.47</c:v>
                </c:pt>
                <c:pt idx="3">
                  <c:v>361.68</c:v>
                </c:pt>
                <c:pt idx="4">
                  <c:v>228.94</c:v>
                </c:pt>
              </c:numCache>
            </c:numRef>
          </c:val>
          <c:extLst>
            <c:ext xmlns:c16="http://schemas.microsoft.com/office/drawing/2014/chart" uri="{C3380CC4-5D6E-409C-BE32-E72D297353CC}">
              <c16:uniqueId val="{00000000-071B-4E63-A838-FAF1CE7B042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071B-4E63-A838-FAF1CE7B042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73.23</c:v>
                </c:pt>
                <c:pt idx="1">
                  <c:v>67.53</c:v>
                </c:pt>
                <c:pt idx="2">
                  <c:v>63.95</c:v>
                </c:pt>
                <c:pt idx="3">
                  <c:v>63.23</c:v>
                </c:pt>
                <c:pt idx="4">
                  <c:v>62.05</c:v>
                </c:pt>
              </c:numCache>
            </c:numRef>
          </c:val>
          <c:extLst>
            <c:ext xmlns:c16="http://schemas.microsoft.com/office/drawing/2014/chart" uri="{C3380CC4-5D6E-409C-BE32-E72D297353CC}">
              <c16:uniqueId val="{00000000-C6C4-433D-9684-59AA326482E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C6C4-433D-9684-59AA326482E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172.26</c:v>
                </c:pt>
                <c:pt idx="1">
                  <c:v>189.27</c:v>
                </c:pt>
                <c:pt idx="2">
                  <c:v>205.11</c:v>
                </c:pt>
                <c:pt idx="3">
                  <c:v>199.21</c:v>
                </c:pt>
                <c:pt idx="4">
                  <c:v>209.22</c:v>
                </c:pt>
              </c:numCache>
            </c:numRef>
          </c:val>
          <c:extLst>
            <c:ext xmlns:c16="http://schemas.microsoft.com/office/drawing/2014/chart" uri="{C3380CC4-5D6E-409C-BE32-E72D297353CC}">
              <c16:uniqueId val="{00000000-7964-41D7-845B-CCAD62CA940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7964-41D7-845B-CCAD62CA940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AR80" sqref="AR8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熊本県　玉名市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64753</v>
      </c>
      <c r="AM8" s="46"/>
      <c r="AN8" s="46"/>
      <c r="AO8" s="46"/>
      <c r="AP8" s="46"/>
      <c r="AQ8" s="46"/>
      <c r="AR8" s="46"/>
      <c r="AS8" s="46"/>
      <c r="AT8" s="45">
        <f>データ!T6</f>
        <v>152.6</v>
      </c>
      <c r="AU8" s="45"/>
      <c r="AV8" s="45"/>
      <c r="AW8" s="45"/>
      <c r="AX8" s="45"/>
      <c r="AY8" s="45"/>
      <c r="AZ8" s="45"/>
      <c r="BA8" s="45"/>
      <c r="BB8" s="45">
        <f>データ!U6</f>
        <v>424.33</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57.25</v>
      </c>
      <c r="J10" s="45"/>
      <c r="K10" s="45"/>
      <c r="L10" s="45"/>
      <c r="M10" s="45"/>
      <c r="N10" s="45"/>
      <c r="O10" s="45"/>
      <c r="P10" s="45">
        <f>データ!P6</f>
        <v>10.72</v>
      </c>
      <c r="Q10" s="45"/>
      <c r="R10" s="45"/>
      <c r="S10" s="45"/>
      <c r="T10" s="45"/>
      <c r="U10" s="45"/>
      <c r="V10" s="45"/>
      <c r="W10" s="45">
        <f>データ!Q6</f>
        <v>100</v>
      </c>
      <c r="X10" s="45"/>
      <c r="Y10" s="45"/>
      <c r="Z10" s="45"/>
      <c r="AA10" s="45"/>
      <c r="AB10" s="45"/>
      <c r="AC10" s="45"/>
      <c r="AD10" s="46">
        <f>データ!R6</f>
        <v>3613</v>
      </c>
      <c r="AE10" s="46"/>
      <c r="AF10" s="46"/>
      <c r="AG10" s="46"/>
      <c r="AH10" s="46"/>
      <c r="AI10" s="46"/>
      <c r="AJ10" s="46"/>
      <c r="AK10" s="2"/>
      <c r="AL10" s="46">
        <f>データ!V6</f>
        <v>6893</v>
      </c>
      <c r="AM10" s="46"/>
      <c r="AN10" s="46"/>
      <c r="AO10" s="46"/>
      <c r="AP10" s="46"/>
      <c r="AQ10" s="46"/>
      <c r="AR10" s="46"/>
      <c r="AS10" s="46"/>
      <c r="AT10" s="45">
        <f>データ!W6</f>
        <v>3.66</v>
      </c>
      <c r="AU10" s="45"/>
      <c r="AV10" s="45"/>
      <c r="AW10" s="45"/>
      <c r="AX10" s="45"/>
      <c r="AY10" s="45"/>
      <c r="AZ10" s="45"/>
      <c r="BA10" s="45"/>
      <c r="BB10" s="45">
        <f>データ!X6</f>
        <v>1883.33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LJfUJISVbUGBWLbasPMwX6+AcsX594qkmsk18zY2v9d9RjjEHlO9uwa7Tvj/BdM91xChdhwO2g+Oc+KZNbyheg==" saltValue="64ATBuKOWXMuibrziJJq8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432067</v>
      </c>
      <c r="D6" s="19">
        <f t="shared" si="3"/>
        <v>46</v>
      </c>
      <c r="E6" s="19">
        <f t="shared" si="3"/>
        <v>17</v>
      </c>
      <c r="F6" s="19">
        <f t="shared" si="3"/>
        <v>5</v>
      </c>
      <c r="G6" s="19">
        <f t="shared" si="3"/>
        <v>0</v>
      </c>
      <c r="H6" s="19" t="str">
        <f t="shared" si="3"/>
        <v>熊本県　玉名市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57.25</v>
      </c>
      <c r="P6" s="20">
        <f t="shared" si="3"/>
        <v>10.72</v>
      </c>
      <c r="Q6" s="20">
        <f t="shared" si="3"/>
        <v>100</v>
      </c>
      <c r="R6" s="20">
        <f t="shared" si="3"/>
        <v>3613</v>
      </c>
      <c r="S6" s="20">
        <f t="shared" si="3"/>
        <v>64753</v>
      </c>
      <c r="T6" s="20">
        <f t="shared" si="3"/>
        <v>152.6</v>
      </c>
      <c r="U6" s="20">
        <f t="shared" si="3"/>
        <v>424.33</v>
      </c>
      <c r="V6" s="20">
        <f t="shared" si="3"/>
        <v>6893</v>
      </c>
      <c r="W6" s="20">
        <f t="shared" si="3"/>
        <v>3.66</v>
      </c>
      <c r="X6" s="20">
        <f t="shared" si="3"/>
        <v>1883.33</v>
      </c>
      <c r="Y6" s="21">
        <f>IF(Y7="",NA(),Y7)</f>
        <v>106.53</v>
      </c>
      <c r="Z6" s="21">
        <f t="shared" ref="Z6:AH6" si="4">IF(Z7="",NA(),Z7)</f>
        <v>105.28</v>
      </c>
      <c r="AA6" s="21">
        <f t="shared" si="4"/>
        <v>104.08</v>
      </c>
      <c r="AB6" s="21">
        <f t="shared" si="4"/>
        <v>102.59</v>
      </c>
      <c r="AC6" s="21">
        <f t="shared" si="4"/>
        <v>101.79</v>
      </c>
      <c r="AD6" s="21">
        <f t="shared" si="4"/>
        <v>100.95</v>
      </c>
      <c r="AE6" s="21">
        <f t="shared" si="4"/>
        <v>101.77</v>
      </c>
      <c r="AF6" s="21">
        <f t="shared" si="4"/>
        <v>103.6</v>
      </c>
      <c r="AG6" s="21">
        <f t="shared" si="4"/>
        <v>106.37</v>
      </c>
      <c r="AH6" s="21">
        <f t="shared" si="4"/>
        <v>106.07</v>
      </c>
      <c r="AI6" s="20" t="str">
        <f>IF(AI7="","",IF(AI7="-","【-】","【"&amp;SUBSTITUTE(TEXT(AI7,"#,##0.00"),"-","△")&amp;"】"))</f>
        <v>【104.16】</v>
      </c>
      <c r="AJ6" s="21">
        <f>IF(AJ7="",NA(),AJ7)</f>
        <v>26.42</v>
      </c>
      <c r="AK6" s="20">
        <f t="shared" ref="AK6:AS6" si="5">IF(AK7="",NA(),AK7)</f>
        <v>0</v>
      </c>
      <c r="AL6" s="20">
        <f t="shared" si="5"/>
        <v>0</v>
      </c>
      <c r="AM6" s="20">
        <f t="shared" si="5"/>
        <v>0</v>
      </c>
      <c r="AN6" s="20">
        <f t="shared" si="5"/>
        <v>0</v>
      </c>
      <c r="AO6" s="21">
        <f t="shared" si="5"/>
        <v>224.04</v>
      </c>
      <c r="AP6" s="21">
        <f t="shared" si="5"/>
        <v>227.4</v>
      </c>
      <c r="AQ6" s="21">
        <f t="shared" si="5"/>
        <v>193.99</v>
      </c>
      <c r="AR6" s="21">
        <f t="shared" si="5"/>
        <v>139.02000000000001</v>
      </c>
      <c r="AS6" s="21">
        <f t="shared" si="5"/>
        <v>132.04</v>
      </c>
      <c r="AT6" s="20" t="str">
        <f>IF(AT7="","",IF(AT7="-","【-】","【"&amp;SUBSTITUTE(TEXT(AT7,"#,##0.00"),"-","△")&amp;"】"))</f>
        <v>【128.23】</v>
      </c>
      <c r="AU6" s="21">
        <f>IF(AU7="",NA(),AU7)</f>
        <v>85.02</v>
      </c>
      <c r="AV6" s="21">
        <f t="shared" ref="AV6:BD6" si="6">IF(AV7="",NA(),AV7)</f>
        <v>76.44</v>
      </c>
      <c r="AW6" s="21">
        <f t="shared" si="6"/>
        <v>53.77</v>
      </c>
      <c r="AX6" s="21">
        <f t="shared" si="6"/>
        <v>59.81</v>
      </c>
      <c r="AY6" s="21">
        <f t="shared" si="6"/>
        <v>77.2</v>
      </c>
      <c r="AZ6" s="21">
        <f t="shared" si="6"/>
        <v>29.91</v>
      </c>
      <c r="BA6" s="21">
        <f t="shared" si="6"/>
        <v>29.54</v>
      </c>
      <c r="BB6" s="21">
        <f t="shared" si="6"/>
        <v>26.99</v>
      </c>
      <c r="BC6" s="21">
        <f t="shared" si="6"/>
        <v>29.13</v>
      </c>
      <c r="BD6" s="21">
        <f t="shared" si="6"/>
        <v>35.69</v>
      </c>
      <c r="BE6" s="20" t="str">
        <f>IF(BE7="","",IF(BE7="-","【-】","【"&amp;SUBSTITUTE(TEXT(BE7,"#,##0.00"),"-","△")&amp;"】"))</f>
        <v>【34.77】</v>
      </c>
      <c r="BF6" s="21">
        <f>IF(BF7="",NA(),BF7)</f>
        <v>257.83</v>
      </c>
      <c r="BG6" s="21">
        <f t="shared" ref="BG6:BO6" si="7">IF(BG7="",NA(),BG7)</f>
        <v>243.9</v>
      </c>
      <c r="BH6" s="21">
        <f t="shared" si="7"/>
        <v>379.47</v>
      </c>
      <c r="BI6" s="21">
        <f t="shared" si="7"/>
        <v>361.68</v>
      </c>
      <c r="BJ6" s="21">
        <f t="shared" si="7"/>
        <v>228.94</v>
      </c>
      <c r="BK6" s="21">
        <f t="shared" si="7"/>
        <v>855.8</v>
      </c>
      <c r="BL6" s="21">
        <f t="shared" si="7"/>
        <v>789.46</v>
      </c>
      <c r="BM6" s="21">
        <f t="shared" si="7"/>
        <v>826.83</v>
      </c>
      <c r="BN6" s="21">
        <f t="shared" si="7"/>
        <v>867.83</v>
      </c>
      <c r="BO6" s="21">
        <f t="shared" si="7"/>
        <v>791.76</v>
      </c>
      <c r="BP6" s="20" t="str">
        <f>IF(BP7="","",IF(BP7="-","【-】","【"&amp;SUBSTITUTE(TEXT(BP7,"#,##0.00"),"-","△")&amp;"】"))</f>
        <v>【786.37】</v>
      </c>
      <c r="BQ6" s="21">
        <f>IF(BQ7="",NA(),BQ7)</f>
        <v>73.23</v>
      </c>
      <c r="BR6" s="21">
        <f t="shared" ref="BR6:BZ6" si="8">IF(BR7="",NA(),BR7)</f>
        <v>67.53</v>
      </c>
      <c r="BS6" s="21">
        <f t="shared" si="8"/>
        <v>63.95</v>
      </c>
      <c r="BT6" s="21">
        <f t="shared" si="8"/>
        <v>63.23</v>
      </c>
      <c r="BU6" s="21">
        <f t="shared" si="8"/>
        <v>62.05</v>
      </c>
      <c r="BV6" s="21">
        <f t="shared" si="8"/>
        <v>59.8</v>
      </c>
      <c r="BW6" s="21">
        <f t="shared" si="8"/>
        <v>57.77</v>
      </c>
      <c r="BX6" s="21">
        <f t="shared" si="8"/>
        <v>57.31</v>
      </c>
      <c r="BY6" s="21">
        <f t="shared" si="8"/>
        <v>57.08</v>
      </c>
      <c r="BZ6" s="21">
        <f t="shared" si="8"/>
        <v>56.26</v>
      </c>
      <c r="CA6" s="20" t="str">
        <f>IF(CA7="","",IF(CA7="-","【-】","【"&amp;SUBSTITUTE(TEXT(CA7,"#,##0.00"),"-","△")&amp;"】"))</f>
        <v>【60.65】</v>
      </c>
      <c r="CB6" s="21">
        <f>IF(CB7="",NA(),CB7)</f>
        <v>172.26</v>
      </c>
      <c r="CC6" s="21">
        <f t="shared" ref="CC6:CK6" si="9">IF(CC7="",NA(),CC7)</f>
        <v>189.27</v>
      </c>
      <c r="CD6" s="21">
        <f t="shared" si="9"/>
        <v>205.11</v>
      </c>
      <c r="CE6" s="21">
        <f t="shared" si="9"/>
        <v>199.21</v>
      </c>
      <c r="CF6" s="21">
        <f t="shared" si="9"/>
        <v>209.22</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53.78</v>
      </c>
      <c r="CN6" s="21">
        <f t="shared" ref="CN6:CV6" si="10">IF(CN7="",NA(),CN7)</f>
        <v>53.78</v>
      </c>
      <c r="CO6" s="21">
        <f t="shared" si="10"/>
        <v>53.78</v>
      </c>
      <c r="CP6" s="21">
        <f t="shared" si="10"/>
        <v>53.78</v>
      </c>
      <c r="CQ6" s="21">
        <f t="shared" si="10"/>
        <v>53.78</v>
      </c>
      <c r="CR6" s="21">
        <f t="shared" si="10"/>
        <v>51.75</v>
      </c>
      <c r="CS6" s="21">
        <f t="shared" si="10"/>
        <v>50.68</v>
      </c>
      <c r="CT6" s="21">
        <f t="shared" si="10"/>
        <v>50.14</v>
      </c>
      <c r="CU6" s="21">
        <f t="shared" si="10"/>
        <v>54.83</v>
      </c>
      <c r="CV6" s="21">
        <f t="shared" si="10"/>
        <v>66.53</v>
      </c>
      <c r="CW6" s="20" t="str">
        <f>IF(CW7="","",IF(CW7="-","【-】","【"&amp;SUBSTITUTE(TEXT(CW7,"#,##0.00"),"-","△")&amp;"】"))</f>
        <v>【61.14】</v>
      </c>
      <c r="CX6" s="21">
        <f>IF(CX7="",NA(),CX7)</f>
        <v>67.540000000000006</v>
      </c>
      <c r="CY6" s="21">
        <f t="shared" ref="CY6:DG6" si="11">IF(CY7="",NA(),CY7)</f>
        <v>67.81</v>
      </c>
      <c r="CZ6" s="21">
        <f t="shared" si="11"/>
        <v>68.260000000000005</v>
      </c>
      <c r="DA6" s="21">
        <f t="shared" si="11"/>
        <v>68.84</v>
      </c>
      <c r="DB6" s="21">
        <f t="shared" si="11"/>
        <v>69.459999999999994</v>
      </c>
      <c r="DC6" s="21">
        <f t="shared" si="11"/>
        <v>84.84</v>
      </c>
      <c r="DD6" s="21">
        <f t="shared" si="11"/>
        <v>84.86</v>
      </c>
      <c r="DE6" s="21">
        <f t="shared" si="11"/>
        <v>84.98</v>
      </c>
      <c r="DF6" s="21">
        <f t="shared" si="11"/>
        <v>84.7</v>
      </c>
      <c r="DG6" s="21">
        <f t="shared" si="11"/>
        <v>84.67</v>
      </c>
      <c r="DH6" s="20" t="str">
        <f>IF(DH7="","",IF(DH7="-","【-】","【"&amp;SUBSTITUTE(TEXT(DH7,"#,##0.00"),"-","△")&amp;"】"))</f>
        <v>【86.91】</v>
      </c>
      <c r="DI6" s="21">
        <f>IF(DI7="",NA(),DI7)</f>
        <v>16.41</v>
      </c>
      <c r="DJ6" s="21">
        <f t="shared" ref="DJ6:DR6" si="12">IF(DJ7="",NA(),DJ7)</f>
        <v>19.45</v>
      </c>
      <c r="DK6" s="21">
        <f t="shared" si="12"/>
        <v>22.29</v>
      </c>
      <c r="DL6" s="21">
        <f t="shared" si="12"/>
        <v>24.43</v>
      </c>
      <c r="DM6" s="21">
        <f t="shared" si="12"/>
        <v>25.77</v>
      </c>
      <c r="DN6" s="21">
        <f t="shared" si="12"/>
        <v>24.87</v>
      </c>
      <c r="DO6" s="21">
        <f t="shared" si="12"/>
        <v>24.13</v>
      </c>
      <c r="DP6" s="21">
        <f t="shared" si="12"/>
        <v>23.06</v>
      </c>
      <c r="DQ6" s="21">
        <f t="shared" si="12"/>
        <v>20.34</v>
      </c>
      <c r="DR6" s="21">
        <f t="shared" si="12"/>
        <v>21.85</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8" s="22" customFormat="1" x14ac:dyDescent="0.15">
      <c r="A7" s="14"/>
      <c r="B7" s="23">
        <v>2021</v>
      </c>
      <c r="C7" s="23">
        <v>432067</v>
      </c>
      <c r="D7" s="23">
        <v>46</v>
      </c>
      <c r="E7" s="23">
        <v>17</v>
      </c>
      <c r="F7" s="23">
        <v>5</v>
      </c>
      <c r="G7" s="23">
        <v>0</v>
      </c>
      <c r="H7" s="23" t="s">
        <v>96</v>
      </c>
      <c r="I7" s="23" t="s">
        <v>97</v>
      </c>
      <c r="J7" s="23" t="s">
        <v>98</v>
      </c>
      <c r="K7" s="23" t="s">
        <v>99</v>
      </c>
      <c r="L7" s="23" t="s">
        <v>100</v>
      </c>
      <c r="M7" s="23" t="s">
        <v>101</v>
      </c>
      <c r="N7" s="24" t="s">
        <v>102</v>
      </c>
      <c r="O7" s="24">
        <v>57.25</v>
      </c>
      <c r="P7" s="24">
        <v>10.72</v>
      </c>
      <c r="Q7" s="24">
        <v>100</v>
      </c>
      <c r="R7" s="24">
        <v>3613</v>
      </c>
      <c r="S7" s="24">
        <v>64753</v>
      </c>
      <c r="T7" s="24">
        <v>152.6</v>
      </c>
      <c r="U7" s="24">
        <v>424.33</v>
      </c>
      <c r="V7" s="24">
        <v>6893</v>
      </c>
      <c r="W7" s="24">
        <v>3.66</v>
      </c>
      <c r="X7" s="24">
        <v>1883.33</v>
      </c>
      <c r="Y7" s="24">
        <v>106.53</v>
      </c>
      <c r="Z7" s="24">
        <v>105.28</v>
      </c>
      <c r="AA7" s="24">
        <v>104.08</v>
      </c>
      <c r="AB7" s="24">
        <v>102.59</v>
      </c>
      <c r="AC7" s="24">
        <v>101.79</v>
      </c>
      <c r="AD7" s="24">
        <v>100.95</v>
      </c>
      <c r="AE7" s="24">
        <v>101.77</v>
      </c>
      <c r="AF7" s="24">
        <v>103.6</v>
      </c>
      <c r="AG7" s="24">
        <v>106.37</v>
      </c>
      <c r="AH7" s="24">
        <v>106.07</v>
      </c>
      <c r="AI7" s="24">
        <v>104.16</v>
      </c>
      <c r="AJ7" s="24">
        <v>26.42</v>
      </c>
      <c r="AK7" s="24">
        <v>0</v>
      </c>
      <c r="AL7" s="24">
        <v>0</v>
      </c>
      <c r="AM7" s="24">
        <v>0</v>
      </c>
      <c r="AN7" s="24">
        <v>0</v>
      </c>
      <c r="AO7" s="24">
        <v>224.04</v>
      </c>
      <c r="AP7" s="24">
        <v>227.4</v>
      </c>
      <c r="AQ7" s="24">
        <v>193.99</v>
      </c>
      <c r="AR7" s="24">
        <v>139.02000000000001</v>
      </c>
      <c r="AS7" s="24">
        <v>132.04</v>
      </c>
      <c r="AT7" s="24">
        <v>128.22999999999999</v>
      </c>
      <c r="AU7" s="24">
        <v>85.02</v>
      </c>
      <c r="AV7" s="24">
        <v>76.44</v>
      </c>
      <c r="AW7" s="24">
        <v>53.77</v>
      </c>
      <c r="AX7" s="24">
        <v>59.81</v>
      </c>
      <c r="AY7" s="24">
        <v>77.2</v>
      </c>
      <c r="AZ7" s="24">
        <v>29.91</v>
      </c>
      <c r="BA7" s="24">
        <v>29.54</v>
      </c>
      <c r="BB7" s="24">
        <v>26.99</v>
      </c>
      <c r="BC7" s="24">
        <v>29.13</v>
      </c>
      <c r="BD7" s="24">
        <v>35.69</v>
      </c>
      <c r="BE7" s="24">
        <v>34.770000000000003</v>
      </c>
      <c r="BF7" s="24">
        <v>257.83</v>
      </c>
      <c r="BG7" s="24">
        <v>243.9</v>
      </c>
      <c r="BH7" s="24">
        <v>379.47</v>
      </c>
      <c r="BI7" s="24">
        <v>361.68</v>
      </c>
      <c r="BJ7" s="24">
        <v>228.94</v>
      </c>
      <c r="BK7" s="24">
        <v>855.8</v>
      </c>
      <c r="BL7" s="24">
        <v>789.46</v>
      </c>
      <c r="BM7" s="24">
        <v>826.83</v>
      </c>
      <c r="BN7" s="24">
        <v>867.83</v>
      </c>
      <c r="BO7" s="24">
        <v>791.76</v>
      </c>
      <c r="BP7" s="24">
        <v>786.37</v>
      </c>
      <c r="BQ7" s="24">
        <v>73.23</v>
      </c>
      <c r="BR7" s="24">
        <v>67.53</v>
      </c>
      <c r="BS7" s="24">
        <v>63.95</v>
      </c>
      <c r="BT7" s="24">
        <v>63.23</v>
      </c>
      <c r="BU7" s="24">
        <v>62.05</v>
      </c>
      <c r="BV7" s="24">
        <v>59.8</v>
      </c>
      <c r="BW7" s="24">
        <v>57.77</v>
      </c>
      <c r="BX7" s="24">
        <v>57.31</v>
      </c>
      <c r="BY7" s="24">
        <v>57.08</v>
      </c>
      <c r="BZ7" s="24">
        <v>56.26</v>
      </c>
      <c r="CA7" s="24">
        <v>60.65</v>
      </c>
      <c r="CB7" s="24">
        <v>172.26</v>
      </c>
      <c r="CC7" s="24">
        <v>189.27</v>
      </c>
      <c r="CD7" s="24">
        <v>205.11</v>
      </c>
      <c r="CE7" s="24">
        <v>199.21</v>
      </c>
      <c r="CF7" s="24">
        <v>209.22</v>
      </c>
      <c r="CG7" s="24">
        <v>263.76</v>
      </c>
      <c r="CH7" s="24">
        <v>274.35000000000002</v>
      </c>
      <c r="CI7" s="24">
        <v>273.52</v>
      </c>
      <c r="CJ7" s="24">
        <v>274.99</v>
      </c>
      <c r="CK7" s="24">
        <v>282.08999999999997</v>
      </c>
      <c r="CL7" s="24">
        <v>256.97000000000003</v>
      </c>
      <c r="CM7" s="24">
        <v>53.78</v>
      </c>
      <c r="CN7" s="24">
        <v>53.78</v>
      </c>
      <c r="CO7" s="24">
        <v>53.78</v>
      </c>
      <c r="CP7" s="24">
        <v>53.78</v>
      </c>
      <c r="CQ7" s="24">
        <v>53.78</v>
      </c>
      <c r="CR7" s="24">
        <v>51.75</v>
      </c>
      <c r="CS7" s="24">
        <v>50.68</v>
      </c>
      <c r="CT7" s="24">
        <v>50.14</v>
      </c>
      <c r="CU7" s="24">
        <v>54.83</v>
      </c>
      <c r="CV7" s="24">
        <v>66.53</v>
      </c>
      <c r="CW7" s="24">
        <v>61.14</v>
      </c>
      <c r="CX7" s="24">
        <v>67.540000000000006</v>
      </c>
      <c r="CY7" s="24">
        <v>67.81</v>
      </c>
      <c r="CZ7" s="24">
        <v>68.260000000000005</v>
      </c>
      <c r="DA7" s="24">
        <v>68.84</v>
      </c>
      <c r="DB7" s="24">
        <v>69.459999999999994</v>
      </c>
      <c r="DC7" s="24">
        <v>84.84</v>
      </c>
      <c r="DD7" s="24">
        <v>84.86</v>
      </c>
      <c r="DE7" s="24">
        <v>84.98</v>
      </c>
      <c r="DF7" s="24">
        <v>84.7</v>
      </c>
      <c r="DG7" s="24">
        <v>84.67</v>
      </c>
      <c r="DH7" s="24">
        <v>86.91</v>
      </c>
      <c r="DI7" s="24">
        <v>16.41</v>
      </c>
      <c r="DJ7" s="24">
        <v>19.45</v>
      </c>
      <c r="DK7" s="24">
        <v>22.29</v>
      </c>
      <c r="DL7" s="24">
        <v>24.43</v>
      </c>
      <c r="DM7" s="24">
        <v>25.77</v>
      </c>
      <c r="DN7" s="24">
        <v>24.87</v>
      </c>
      <c r="DO7" s="24">
        <v>24.13</v>
      </c>
      <c r="DP7" s="24">
        <v>23.06</v>
      </c>
      <c r="DQ7" s="24">
        <v>20.34</v>
      </c>
      <c r="DR7" s="24">
        <v>21.85</v>
      </c>
      <c r="DS7" s="24">
        <v>24.95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0.01</v>
      </c>
      <c r="EL7" s="24">
        <v>0.02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納冨　龍之介</cp:lastModifiedBy>
  <cp:lastPrinted>2023-01-19T09:42:50Z</cp:lastPrinted>
  <dcterms:created xsi:type="dcterms:W3CDTF">2022-12-01T01:37:46Z</dcterms:created>
  <dcterms:modified xsi:type="dcterms:W3CDTF">2023-02-02T07:09:15Z</dcterms:modified>
  <cp:category/>
</cp:coreProperties>
</file>