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４年度\07 公営企業総括\20 経営比較分析表（R3年度決算）★\03 市町村等→県\10 上天草市\下水道\"/>
    </mc:Choice>
  </mc:AlternateContent>
  <workbookProtection workbookAlgorithmName="SHA-512" workbookHashValue="7g9rm6oZQtifiUdNCCz0ThiOJ6ZQ7Ol3H0dwd9WI8yCjSbXTS67nY3YaWi6ff1SOf72pXZQEMwsGxUz1SmbpWA==" workbookSaltValue="9h8a0VLyCeayzsE03RxzaA==" workbookSpinCount="100000" lockStructure="1"/>
  <bookViews>
    <workbookView xWindow="0" yWindow="0" windowWidth="28800" windowHeight="11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<sst xmlns="http://schemas.openxmlformats.org/spreadsheetml/2006/main" count="231" uniqueCount="118">
  <si>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</si>
  <si>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</si>
  <si>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</si>
  <si>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</si>
  <si>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</si>
  <si>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</si>
  <si>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</si>
  <si>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</si>
  <si>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</si>
  <si>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</si>
  <si>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</si>
  <si>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</si>
  <si>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</si>
  <si>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</si>
  <si>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</si>
  <si>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</si>
  <si>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</si>
  <si>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</si>
  <si>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</si>
  <si>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</si>
  <si>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</si>
  <si>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</si>
  <si>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</si>
  <si>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</si>
  <si>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</si>
  <si>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</si>
  <si>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</si>
  <si>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</si>
  <si>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</si>
  <si>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</si>
  <si>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</si>
  <si>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</si>
  <si>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</si>
  <si>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</si>
  <si>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</si>
  <si>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</si>
  <si>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</si>
  <si>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</si>
  <si>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</si>
  <si>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</si>
  <si>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</si>
  <si>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</si>
  <si>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</si>
  <si>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</si>
  <si>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</si>
  <si>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</si>
  <si>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</si>
  <si>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</si>
  <si>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</si>
  <si>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</si>
  <si>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</si>
  <si>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</si>
  <si>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</si>
  <si>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</si>
  <si>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</si>
  <si>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</si>
  <si>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</si>
  <si>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</si>
  <si>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</si>
  <si>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</si>
  <si>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</si>
  <si>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</si>
  <si>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</si>
  <si>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</si>
  <si>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</si>
  <si>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</si>
  <si>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</si>
  <si>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</si>
  <si>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</si>
  <si>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</si>
  <si>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</si>
  <si>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</si>
  <si>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</si>
  <si>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</si>
  <si>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</si>
  <si>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</si>
  <si>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</si>
  <si>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</si>
  <si>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</si>
  <si>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</si>
  <si>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</si>
  <si>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</si>
  <si>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</si>
  <si>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</si>
  <si>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</si>
  <si>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</si>
  <si>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</si>
  <si>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</si>
  <si>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</si>
  <si>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</si>
  <si>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</si>
  <si>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</si>
  <si>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</si>
  <si>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</si>
  <si>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</si>
  <si>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</si>
  <si>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</si>
  <si>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</si>
  <si>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</si>
  <si>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</si>
  <si>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</si>
  <si>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</si>
  <si>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</si>
  <si>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</si>
  <si>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</si>
  <si>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</si>
  <si>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</si>
  <si>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</si>
  <si>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</si>
  <si>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</si>
  <si>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</si>
  <si>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</si>
  <si>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</si>
  <si>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</si>
  <si>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</si>
  <si>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本市の下水道事業は、経営の健全化や事業の計画性・透明性の向上を図り、長期的に安定した事業運営を行うために、平成29年4月に地方公営企業法を一部適用し企業会計に移行した。
　令和3年度においては、経費回収率が依然として100％を大きく割り込んでいることから、経費回収率を上げるために、今後も引き続き経営改善に取り組んでいく。</t>
    <rPh sb="87" eb="89">
      <t>レイワ</t>
    </rPh>
    <rPh sb="98" eb="100">
      <t>ケイヒ</t>
    </rPh>
    <rPh sb="100" eb="102">
      <t>カイシュウ</t>
    </rPh>
    <rPh sb="102" eb="103">
      <t>リツ</t>
    </rPh>
    <rPh sb="104" eb="106">
      <t>イゼン</t>
    </rPh>
    <rPh sb="114" eb="115">
      <t>オオ</t>
    </rPh>
    <rPh sb="117" eb="118">
      <t>ワ</t>
    </rPh>
    <rPh sb="119" eb="120">
      <t>コ</t>
    </rPh>
    <rPh sb="129" eb="131">
      <t>ケイヒ</t>
    </rPh>
    <rPh sb="131" eb="133">
      <t>カイシュウ</t>
    </rPh>
    <rPh sb="133" eb="134">
      <t>リツ</t>
    </rPh>
    <rPh sb="135" eb="136">
      <t>ア</t>
    </rPh>
    <rPh sb="142" eb="144">
      <t>コンゴ</t>
    </rPh>
    <rPh sb="145" eb="146">
      <t>ヒ</t>
    </rPh>
    <rPh sb="147" eb="148">
      <t>ツヅ</t>
    </rPh>
    <rPh sb="149" eb="151">
      <t>ケイエイ</t>
    </rPh>
    <rPh sb="154" eb="155">
      <t>ト</t>
    </rPh>
    <rPh sb="156" eb="157">
      <t>ク</t>
    </rPh>
    <phoneticPr fontId="4"/>
  </si>
  <si>
    <t>①100％を上回り黒字となっているが、今後は人口減少による使用料収入の減少や施設の維持管理費の増大などが予測されるため、令和元年10月に使用料改定を行った。今後も歳出を抑制しつつ、事業継続のための収入確保に努める。また、使用料については定期的に見直しを行い、必要に応じて改定を実施する。
②累積欠損金は発生していない。今後も発生させないよう努める。
③類似団体平均値よりも高い水準であるが、100％を割り込んでおり、流動負債に企業債償還金を含むことが大きく影響している。
④類似団体平均値よりも比率は低く、起債管理は良好といえる。今後は下水道施設の更新等に係る起債が見込まれるが、引続き計画的な施設更新と起債の適正管理に努める。
⑤100％を割り込んでおり改善の必要があるが、処理区域の面整備はほぼ完了していることから、現状での大幅な下水道加入者の増加による収入増は見込めないため、令和元年10月に使用料改定を行った。今後は、令和3年度に改定した経営戦略に基づき、歳出の抑制及び使用料の見直しなどを行い経営改善に努める。
⑥汚水処理原価は平均値より高くなっているが、原因としては処理場施設の修繕に係る費用が増大したことによるものであるため、施設の計画的な修繕を実施するなど支出の平準化に努める。また、有収率の改善を図るため、不明水の流入原因を特定することのほか、計測機器の精度にも対策を講じる。
⑦類似団体平均値と比較してやや低い水準となっているが、突発的な汚水流入量の増加に対応するためには、現在の施設規模が必要であると考える。
⑧平均よりもわずかに高い数値であるが、処理区域内の人口は減少し続けており、今後も大きな伸びは考えにくい。</t>
    <rPh sb="60" eb="62">
      <t>レイワ</t>
    </rPh>
    <rPh sb="62" eb="64">
      <t>ガンネン</t>
    </rPh>
    <rPh sb="66" eb="67">
      <t>ガツ</t>
    </rPh>
    <rPh sb="68" eb="71">
      <t>シヨウリョウ</t>
    </rPh>
    <rPh sb="71" eb="73">
      <t>カイテイ</t>
    </rPh>
    <rPh sb="74" eb="75">
      <t>オコナ</t>
    </rPh>
    <rPh sb="78" eb="80">
      <t>コンゴ</t>
    </rPh>
    <rPh sb="90" eb="92">
      <t>ジギョウ</t>
    </rPh>
    <rPh sb="92" eb="94">
      <t>ケイゾク</t>
    </rPh>
    <rPh sb="110" eb="113">
      <t>シヨウリョウ</t>
    </rPh>
    <rPh sb="118" eb="121">
      <t>テイキテキ</t>
    </rPh>
    <rPh sb="122" eb="124">
      <t>ミナオ</t>
    </rPh>
    <rPh sb="126" eb="127">
      <t>オコナ</t>
    </rPh>
    <rPh sb="129" eb="131">
      <t>ヒツヨウ</t>
    </rPh>
    <rPh sb="132" eb="133">
      <t>オウ</t>
    </rPh>
    <rPh sb="135" eb="137">
      <t>カイテイ</t>
    </rPh>
    <rPh sb="138" eb="140">
      <t>ジッシ</t>
    </rPh>
    <rPh sb="145" eb="147">
      <t>ルイセキ</t>
    </rPh>
    <rPh sb="147" eb="149">
      <t>ケッソン</t>
    </rPh>
    <rPh sb="149" eb="150">
      <t>キン</t>
    </rPh>
    <rPh sb="151" eb="153">
      <t>ハッセイ</t>
    </rPh>
    <rPh sb="159" eb="161">
      <t>コンゴ</t>
    </rPh>
    <rPh sb="162" eb="164">
      <t>ハッセイ</t>
    </rPh>
    <rPh sb="170" eb="171">
      <t>ツト</t>
    </rPh>
    <rPh sb="176" eb="178">
      <t>ルイジ</t>
    </rPh>
    <rPh sb="178" eb="180">
      <t>ダンタイ</t>
    </rPh>
    <rPh sb="180" eb="182">
      <t>ヘイキン</t>
    </rPh>
    <rPh sb="182" eb="183">
      <t>チ</t>
    </rPh>
    <rPh sb="186" eb="187">
      <t>タカ</t>
    </rPh>
    <rPh sb="188" eb="190">
      <t>スイジュン</t>
    </rPh>
    <rPh sb="237" eb="239">
      <t>ルイジ</t>
    </rPh>
    <rPh sb="239" eb="241">
      <t>ダンタイ</t>
    </rPh>
    <rPh sb="243" eb="244">
      <t>チ</t>
    </rPh>
    <rPh sb="247" eb="248">
      <t>ヒ</t>
    </rPh>
    <rPh sb="409" eb="411">
      <t>コンゴ</t>
    </rPh>
    <rPh sb="413" eb="415">
      <t>レイワ</t>
    </rPh>
    <rPh sb="416" eb="418">
      <t>ネンド</t>
    </rPh>
    <rPh sb="419" eb="421">
      <t>カイテイ</t>
    </rPh>
    <rPh sb="423" eb="425">
      <t>ケイエイ</t>
    </rPh>
    <rPh sb="425" eb="427">
      <t>センリャク</t>
    </rPh>
    <rPh sb="428" eb="429">
      <t>モト</t>
    </rPh>
    <rPh sb="449" eb="450">
      <t>オコナ</t>
    </rPh>
    <rPh sb="451" eb="453">
      <t>ケイエイ</t>
    </rPh>
    <rPh sb="453" eb="455">
      <t>カイゼン</t>
    </rPh>
    <rPh sb="456" eb="457">
      <t>ツト</t>
    </rPh>
    <rPh sb="462" eb="464">
      <t>オスイ</t>
    </rPh>
    <rPh sb="464" eb="466">
      <t>ショリ</t>
    </rPh>
    <rPh sb="469" eb="472">
      <t>ヘイキンチ</t>
    </rPh>
    <rPh sb="474" eb="475">
      <t>タカ</t>
    </rPh>
    <rPh sb="483" eb="485">
      <t>ゲンイン</t>
    </rPh>
    <rPh sb="489" eb="492">
      <t>ショリジョウ</t>
    </rPh>
    <rPh sb="492" eb="494">
      <t>シセツ</t>
    </rPh>
    <rPh sb="495" eb="497">
      <t>シュウゼン</t>
    </rPh>
    <rPh sb="498" eb="499">
      <t>カカ</t>
    </rPh>
    <rPh sb="500" eb="502">
      <t>ヒヨウ</t>
    </rPh>
    <rPh sb="503" eb="505">
      <t>ゾウダイ</t>
    </rPh>
    <rPh sb="520" eb="522">
      <t>シセツ</t>
    </rPh>
    <rPh sb="523" eb="526">
      <t>ケイカクテキ</t>
    </rPh>
    <rPh sb="527" eb="529">
      <t>シュウゼン</t>
    </rPh>
    <rPh sb="530" eb="532">
      <t>ジッシ</t>
    </rPh>
    <rPh sb="539" eb="542">
      <t>ヘイジュンカ</t>
    </rPh>
    <rPh sb="581" eb="583">
      <t>ケイソク</t>
    </rPh>
    <rPh sb="583" eb="585">
      <t>キキ</t>
    </rPh>
    <rPh sb="586" eb="588">
      <t>セイド</t>
    </rPh>
    <rPh sb="599" eb="601">
      <t>ルイジ</t>
    </rPh>
    <rPh sb="601" eb="603">
      <t>ダンタイ</t>
    </rPh>
    <rPh sb="605" eb="606">
      <t>チ</t>
    </rPh>
    <rPh sb="607" eb="609">
      <t>ヒカク</t>
    </rPh>
    <rPh sb="625" eb="628">
      <t>トッパツテキ</t>
    </rPh>
    <rPh sb="629" eb="631">
      <t>オスイ</t>
    </rPh>
    <rPh sb="635" eb="637">
      <t>ゾウカ</t>
    </rPh>
    <rPh sb="638" eb="640">
      <t>タイオウ</t>
    </rPh>
    <rPh sb="647" eb="649">
      <t>ゲンザイ</t>
    </rPh>
    <rPh sb="650" eb="652">
      <t>シセツ</t>
    </rPh>
    <rPh sb="652" eb="654">
      <t>キボ</t>
    </rPh>
    <rPh sb="655" eb="657">
      <t>ヒツヨウ</t>
    </rPh>
    <phoneticPr fontId="4"/>
  </si>
  <si>
    <t xml:space="preserve">　平成25年に下水道施設長寿命化計画を策定し、管渠及び人孔の更新・敷設替等実施してきたが、今後はストックマネジメント計画に基づき、予防保全的な修繕・更新を行うことで下水道事業の長期的な継続と安定的な経営を行うこととしている。
</t>
    <rPh sb="61" eb="62">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</si>
</sst>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quot;-&quot;">
                  <c:v>0.22</c:v>
                </c:pt>
                <c:pt idx="4">
                  <c:v>0</c:v>
                </c:pt>
              </c:numCache>
            </c:numRef>
          </c:val>
          <c:extLst>
            <c:ext xmlns:c16="http://schemas.microsoft.com/office/drawing/2014/chart" uri="{C3380CC4-5D6E-409C-BE32-E72D297353CC}">
              <c16:uniqueId val="{00000000-5482-4FC5-8D02-0BD378B3F2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5482-4FC5-8D02-0BD378B3F2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40.4</c:v>
                </c:pt>
                <c:pt idx="1">
                  <c:v>39.630000000000003</c:v>
                </c:pt>
                <c:pt idx="2">
                  <c:v>38.93</c:v>
                </c:pt>
                <c:pt idx="3">
                  <c:v>39.07</c:v>
                </c:pt>
                <c:pt idx="4">
                  <c:v>38.630000000000003</c:v>
                </c:pt>
              </c:numCache>
            </c:numRef>
          </c:val>
          <c:extLst>
            <c:ext xmlns:c16="http://schemas.microsoft.com/office/drawing/2014/chart" uri="{C3380CC4-5D6E-409C-BE32-E72D297353CC}">
              <c16:uniqueId val="{00000000-48FE-4272-8896-6FC844F7FF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48FE-4272-8896-6FC844F7FF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84.77</c:v>
                </c:pt>
                <c:pt idx="1">
                  <c:v>85.44</c:v>
                </c:pt>
                <c:pt idx="2">
                  <c:v>85.82</c:v>
                </c:pt>
                <c:pt idx="3">
                  <c:v>87.6</c:v>
                </c:pt>
                <c:pt idx="4">
                  <c:v>88.56</c:v>
                </c:pt>
              </c:numCache>
            </c:numRef>
          </c:val>
          <c:extLst>
            <c:ext xmlns:c16="http://schemas.microsoft.com/office/drawing/2014/chart" uri="{C3380CC4-5D6E-409C-BE32-E72D297353CC}">
              <c16:uniqueId val="{00000000-D6DA-4FB0-B989-9C3243B1DF6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D6DA-4FB0-B989-9C3243B1DF6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115.93</c:v>
                </c:pt>
                <c:pt idx="1">
                  <c:v>111.35</c:v>
                </c:pt>
                <c:pt idx="2">
                  <c:v>124.39</c:v>
                </c:pt>
                <c:pt idx="3">
                  <c:v>120.33</c:v>
                </c:pt>
                <c:pt idx="4">
                  <c:v>121</c:v>
                </c:pt>
              </c:numCache>
            </c:numRef>
          </c:val>
          <c:extLst>
            <c:ext xmlns:c16="http://schemas.microsoft.com/office/drawing/2014/chart" uri="{C3380CC4-5D6E-409C-BE32-E72D297353CC}">
              <c16:uniqueId val="{00000000-3D84-4DED-8F21-63F6AD7D58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3D84-4DED-8F21-63F6AD7D58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3.57</c:v>
                </c:pt>
                <c:pt idx="1">
                  <c:v>7.05</c:v>
                </c:pt>
                <c:pt idx="2">
                  <c:v>10.5</c:v>
                </c:pt>
                <c:pt idx="3">
                  <c:v>13.29</c:v>
                </c:pt>
                <c:pt idx="4">
                  <c:v>16.09</c:v>
                </c:pt>
              </c:numCache>
            </c:numRef>
          </c:val>
          <c:extLst>
            <c:ext xmlns:c16="http://schemas.microsoft.com/office/drawing/2014/chart" uri="{C3380CC4-5D6E-409C-BE32-E72D297353CC}">
              <c16:uniqueId val="{00000000-07F8-4282-8BA8-DEF65F6C23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07F8-4282-8BA8-DEF65F6C23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5E-4BF9-9E19-06821A10A9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EF5E-4BF9-9E19-06821A10A9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A0-4221-BF98-746B7B6371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1DA0-4221-BF98-746B7B6371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42.55</c:v>
                </c:pt>
                <c:pt idx="1">
                  <c:v>38.42</c:v>
                </c:pt>
                <c:pt idx="2">
                  <c:v>33.6</c:v>
                </c:pt>
                <c:pt idx="3">
                  <c:v>33.96</c:v>
                </c:pt>
                <c:pt idx="4">
                  <c:v>46.48</c:v>
                </c:pt>
              </c:numCache>
            </c:numRef>
          </c:val>
          <c:extLst>
            <c:ext xmlns:c16="http://schemas.microsoft.com/office/drawing/2014/chart" uri="{C3380CC4-5D6E-409C-BE32-E72D297353CC}">
              <c16:uniqueId val="{00000000-CB40-459F-9323-9D9385564F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CB40-459F-9323-9D9385564F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312.95999999999998</c:v>
                </c:pt>
                <c:pt idx="1">
                  <c:v>299.14999999999998</c:v>
                </c:pt>
                <c:pt idx="2">
                  <c:v>265.54000000000002</c:v>
                </c:pt>
                <c:pt idx="3">
                  <c:v>230.95</c:v>
                </c:pt>
                <c:pt idx="4">
                  <c:v>224.39</c:v>
                </c:pt>
              </c:numCache>
            </c:numRef>
          </c:val>
          <c:extLst>
            <c:ext xmlns:c16="http://schemas.microsoft.com/office/drawing/2014/chart" uri="{C3380CC4-5D6E-409C-BE32-E72D297353CC}">
              <c16:uniqueId val="{00000000-D112-4CC0-AC54-8883C10CE2F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D112-4CC0-AC54-8883C10CE2F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75.98</c:v>
                </c:pt>
                <c:pt idx="1">
                  <c:v>69.709999999999994</c:v>
                </c:pt>
                <c:pt idx="2">
                  <c:v>73.75</c:v>
                </c:pt>
                <c:pt idx="3">
                  <c:v>68.25</c:v>
                </c:pt>
                <c:pt idx="4">
                  <c:v>69.7</c:v>
                </c:pt>
              </c:numCache>
            </c:numRef>
          </c:val>
          <c:extLst>
            <c:ext xmlns:c16="http://schemas.microsoft.com/office/drawing/2014/chart" uri="{C3380CC4-5D6E-409C-BE32-E72D297353CC}">
              <c16:uniqueId val="{00000000-8176-40F9-AB22-15D405201E5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8176-40F9-AB22-15D405201E5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201.56</c:v>
                </c:pt>
                <c:pt idx="1">
                  <c:v>219.59</c:v>
                </c:pt>
                <c:pt idx="2">
                  <c:v>221.21</c:v>
                </c:pt>
                <c:pt idx="3">
                  <c:v>259.85000000000002</c:v>
                </c:pt>
                <c:pt idx="4">
                  <c:v>256.14</c:v>
                </c:pt>
              </c:numCache>
            </c:numRef>
          </c:val>
          <c:extLst>
            <c:ext xmlns:c16="http://schemas.microsoft.com/office/drawing/2014/chart" uri="{C3380CC4-5D6E-409C-BE32-E72D297353CC}">
              <c16:uniqueId val="{00000000-03CD-47F6-9BBC-A62B5C0C2A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03CD-47F6-9BBC-A62B5C0C2A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上天草市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25652</v>
      </c>
      <c r="AM8" s="42"/>
      <c r="AN8" s="42"/>
      <c r="AO8" s="42"/>
      <c r="AP8" s="42"/>
      <c r="AQ8" s="42"/>
      <c r="AR8" s="42"/>
      <c r="AS8" s="42"/>
      <c r="AT8" s="35">
        <f>データ!T6</f>
        <v>126.94</v>
      </c>
      <c r="AU8" s="35"/>
      <c r="AV8" s="35"/>
      <c r="AW8" s="35"/>
      <c r="AX8" s="35"/>
      <c r="AY8" s="35"/>
      <c r="AZ8" s="35"/>
      <c r="BA8" s="35"/>
      <c r="BB8" s="35">
        <f>データ!U6</f>
        <v>202.08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66.86</v>
      </c>
      <c r="J10" s="35"/>
      <c r="K10" s="35"/>
      <c r="L10" s="35"/>
      <c r="M10" s="35"/>
      <c r="N10" s="35"/>
      <c r="O10" s="35"/>
      <c r="P10" s="35">
        <f>データ!P6</f>
        <v>16.440000000000001</v>
      </c>
      <c r="Q10" s="35"/>
      <c r="R10" s="35"/>
      <c r="S10" s="35"/>
      <c r="T10" s="35"/>
      <c r="U10" s="35"/>
      <c r="V10" s="35"/>
      <c r="W10" s="35">
        <f>データ!Q6</f>
        <v>59.46</v>
      </c>
      <c r="X10" s="35"/>
      <c r="Y10" s="35"/>
      <c r="Z10" s="35"/>
      <c r="AA10" s="35"/>
      <c r="AB10" s="35"/>
      <c r="AC10" s="35"/>
      <c r="AD10" s="42">
        <f>データ!R6</f>
        <v>3795</v>
      </c>
      <c r="AE10" s="42"/>
      <c r="AF10" s="42"/>
      <c r="AG10" s="42"/>
      <c r="AH10" s="42"/>
      <c r="AI10" s="42"/>
      <c r="AJ10" s="42"/>
      <c r="AK10" s="2"/>
      <c r="AL10" s="42">
        <f>データ!V6</f>
        <v>4170</v>
      </c>
      <c r="AM10" s="42"/>
      <c r="AN10" s="42"/>
      <c r="AO10" s="42"/>
      <c r="AP10" s="42"/>
      <c r="AQ10" s="42"/>
      <c r="AR10" s="42"/>
      <c r="AS10" s="42"/>
      <c r="AT10" s="35">
        <f>データ!W6</f>
        <v>1.82</v>
      </c>
      <c r="AU10" s="35"/>
      <c r="AV10" s="35"/>
      <c r="AW10" s="35"/>
      <c r="AX10" s="35"/>
      <c r="AY10" s="35"/>
      <c r="AZ10" s="35"/>
      <c r="BA10" s="35"/>
      <c r="BB10" s="35">
        <f>データ!X6</f>
        <v>2291.21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30.7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DSGS3N6u4gLnozcCq+6OcOhkDubkaZpXySvkg5UFRbHHeiqp0rNoyzC4yWLlKsXwpz0sWIzozUsp1mT6BZLQUQ==" saltValue="VpLCSdK4yWUfs6w3CwE7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432121</v>
      </c>
      <c r="D6" s="19">
        <f t="shared" si="3"/>
        <v>46</v>
      </c>
      <c r="E6" s="19">
        <f t="shared" si="3"/>
        <v>17</v>
      </c>
      <c r="F6" s="19">
        <f t="shared" si="3"/>
        <v>4</v>
      </c>
      <c r="G6" s="19">
        <f t="shared" si="3"/>
        <v>0</v>
      </c>
      <c r="H6" s="19" t="str">
        <f t="shared" si="3"/>
        <v>熊本県　上天草市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66.86</v>
      </c>
      <c r="P6" s="20">
        <f t="shared" si="3"/>
        <v>16.440000000000001</v>
      </c>
      <c r="Q6" s="20">
        <f t="shared" si="3"/>
        <v>59.46</v>
      </c>
      <c r="R6" s="20">
        <f t="shared" si="3"/>
        <v>3795</v>
      </c>
      <c r="S6" s="20">
        <f t="shared" si="3"/>
        <v>25652</v>
      </c>
      <c r="T6" s="20">
        <f t="shared" si="3"/>
        <v>126.94</v>
      </c>
      <c r="U6" s="20">
        <f t="shared" si="3"/>
        <v>202.08</v>
      </c>
      <c r="V6" s="20">
        <f t="shared" si="3"/>
        <v>4170</v>
      </c>
      <c r="W6" s="20">
        <f t="shared" si="3"/>
        <v>1.82</v>
      </c>
      <c r="X6" s="20">
        <f t="shared" si="3"/>
        <v>2291.21</v>
      </c>
      <c r="Y6" s="21">
        <f>IF(Y7="",NA(),Y7)</f>
        <v>115.93</v>
      </c>
      <c r="Z6" s="21">
        <f t="shared" ref="Z6:AH6" si="4">IF(Z7="",NA(),Z7)</f>
        <v>111.35</v>
      </c>
      <c r="AA6" s="21">
        <f t="shared" si="4"/>
        <v>124.39</v>
      </c>
      <c r="AB6" s="21">
        <f t="shared" si="4"/>
        <v>120.33</v>
      </c>
      <c r="AC6" s="21">
        <f t="shared" si="4"/>
        <v>121</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42.55</v>
      </c>
      <c r="AV6" s="21">
        <f t="shared" ref="AV6:BD6" si="6">IF(AV7="",NA(),AV7)</f>
        <v>38.42</v>
      </c>
      <c r="AW6" s="21">
        <f t="shared" si="6"/>
        <v>33.6</v>
      </c>
      <c r="AX6" s="21">
        <f t="shared" si="6"/>
        <v>33.96</v>
      </c>
      <c r="AY6" s="21">
        <f t="shared" si="6"/>
        <v>46.48</v>
      </c>
      <c r="AZ6" s="21">
        <f t="shared" si="6"/>
        <v>47.44</v>
      </c>
      <c r="BA6" s="21">
        <f t="shared" si="6"/>
        <v>49.18</v>
      </c>
      <c r="BB6" s="21">
        <f t="shared" si="6"/>
        <v>47.72</v>
      </c>
      <c r="BC6" s="21">
        <f t="shared" si="6"/>
        <v>44.24</v>
      </c>
      <c r="BD6" s="21">
        <f t="shared" si="6"/>
        <v>43.07</v>
      </c>
      <c r="BE6" s="20" t="str">
        <f>IF(BE7="","",IF(BE7="-","【-】","【"&amp;SUBSTITUTE(TEXT(BE7,"#,##0.00"),"-","△")&amp;"】"))</f>
        <v>【44.07】</v>
      </c>
      <c r="BF6" s="21">
        <f>IF(BF7="",NA(),BF7)</f>
        <v>312.95999999999998</v>
      </c>
      <c r="BG6" s="21">
        <f t="shared" ref="BG6:BO6" si="7">IF(BG7="",NA(),BG7)</f>
        <v>299.14999999999998</v>
      </c>
      <c r="BH6" s="21">
        <f t="shared" si="7"/>
        <v>265.54000000000002</v>
      </c>
      <c r="BI6" s="21">
        <f t="shared" si="7"/>
        <v>230.95</v>
      </c>
      <c r="BJ6" s="21">
        <f t="shared" si="7"/>
        <v>224.39</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75.98</v>
      </c>
      <c r="BR6" s="21">
        <f t="shared" ref="BR6:BZ6" si="8">IF(BR7="",NA(),BR7)</f>
        <v>69.709999999999994</v>
      </c>
      <c r="BS6" s="21">
        <f t="shared" si="8"/>
        <v>73.75</v>
      </c>
      <c r="BT6" s="21">
        <f t="shared" si="8"/>
        <v>68.25</v>
      </c>
      <c r="BU6" s="21">
        <f t="shared" si="8"/>
        <v>69.7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201.56</v>
      </c>
      <c r="CC6" s="21">
        <f t="shared" ref="CC6:CK6" si="9">IF(CC7="",NA(),CC7)</f>
        <v>219.59</v>
      </c>
      <c r="CD6" s="21">
        <f t="shared" si="9"/>
        <v>221.21</v>
      </c>
      <c r="CE6" s="21">
        <f t="shared" si="9"/>
        <v>259.85000000000002</v>
      </c>
      <c r="CF6" s="21">
        <f t="shared" si="9"/>
        <v>256.14</v>
      </c>
      <c r="CG6" s="21">
        <f t="shared" si="9"/>
        <v>221.81</v>
      </c>
      <c r="CH6" s="21">
        <f t="shared" si="9"/>
        <v>230.02</v>
      </c>
      <c r="CI6" s="21">
        <f t="shared" si="9"/>
        <v>228.47</v>
      </c>
      <c r="CJ6" s="21">
        <f t="shared" si="9"/>
        <v>224.88</v>
      </c>
      <c r="CK6" s="21">
        <f t="shared" si="9"/>
        <v>228.64</v>
      </c>
      <c r="CL6" s="20" t="str">
        <f>IF(CL7="","",IF(CL7="-","【-】","【"&amp;SUBSTITUTE(TEXT(CL7,"#,##0.00"),"-","△")&amp;"】"))</f>
        <v>【216.39】</v>
      </c>
      <c r="CM6" s="21">
        <f>IF(CM7="",NA(),CM7)</f>
        <v>40.4</v>
      </c>
      <c r="CN6" s="21">
        <f t="shared" ref="CN6:CV6" si="10">IF(CN7="",NA(),CN7)</f>
        <v>39.630000000000003</v>
      </c>
      <c r="CO6" s="21">
        <f t="shared" si="10"/>
        <v>38.93</v>
      </c>
      <c r="CP6" s="21">
        <f t="shared" si="10"/>
        <v>39.07</v>
      </c>
      <c r="CQ6" s="21">
        <f t="shared" si="10"/>
        <v>38.630000000000003</v>
      </c>
      <c r="CR6" s="21">
        <f t="shared" si="10"/>
        <v>43.36</v>
      </c>
      <c r="CS6" s="21">
        <f t="shared" si="10"/>
        <v>42.56</v>
      </c>
      <c r="CT6" s="21">
        <f t="shared" si="10"/>
        <v>42.47</v>
      </c>
      <c r="CU6" s="21">
        <f t="shared" si="10"/>
        <v>42.4</v>
      </c>
      <c r="CV6" s="21">
        <f t="shared" si="10"/>
        <v>42.28</v>
      </c>
      <c r="CW6" s="20" t="str">
        <f>IF(CW7="","",IF(CW7="-","【-】","【"&amp;SUBSTITUTE(TEXT(CW7,"#,##0.00"),"-","△")&amp;"】"))</f>
        <v>【42.57】</v>
      </c>
      <c r="CX6" s="21">
        <f>IF(CX7="",NA(),CX7)</f>
        <v>84.77</v>
      </c>
      <c r="CY6" s="21">
        <f t="shared" ref="CY6:DG6" si="11">IF(CY7="",NA(),CY7)</f>
        <v>85.44</v>
      </c>
      <c r="CZ6" s="21">
        <f t="shared" si="11"/>
        <v>85.82</v>
      </c>
      <c r="DA6" s="21">
        <f t="shared" si="11"/>
        <v>87.6</v>
      </c>
      <c r="DB6" s="21">
        <f t="shared" si="11"/>
        <v>88.56</v>
      </c>
      <c r="DC6" s="21">
        <f t="shared" si="11"/>
        <v>83.06</v>
      </c>
      <c r="DD6" s="21">
        <f t="shared" si="11"/>
        <v>83.32</v>
      </c>
      <c r="DE6" s="21">
        <f t="shared" si="11"/>
        <v>83.75</v>
      </c>
      <c r="DF6" s="21">
        <f t="shared" si="11"/>
        <v>84.19</v>
      </c>
      <c r="DG6" s="21">
        <f t="shared" si="11"/>
        <v>84.34</v>
      </c>
      <c r="DH6" s="20" t="str">
        <f>IF(DH7="","",IF(DH7="-","【-】","【"&amp;SUBSTITUTE(TEXT(DH7,"#,##0.00"),"-","△")&amp;"】"))</f>
        <v>【85.24】</v>
      </c>
      <c r="DI6" s="21">
        <f>IF(DI7="",NA(),DI7)</f>
        <v>3.57</v>
      </c>
      <c r="DJ6" s="21">
        <f t="shared" ref="DJ6:DR6" si="12">IF(DJ7="",NA(),DJ7)</f>
        <v>7.05</v>
      </c>
      <c r="DK6" s="21">
        <f t="shared" si="12"/>
        <v>10.5</v>
      </c>
      <c r="DL6" s="21">
        <f t="shared" si="12"/>
        <v>13.29</v>
      </c>
      <c r="DM6" s="21">
        <f t="shared" si="12"/>
        <v>16.09</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1">
        <f t="shared" si="14"/>
        <v>0.22</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432121</v>
      </c>
      <c r="D7" s="23">
        <v>46</v>
      </c>
      <c r="E7" s="23">
        <v>17</v>
      </c>
      <c r="F7" s="23">
        <v>4</v>
      </c>
      <c r="G7" s="23">
        <v>0</v>
      </c>
      <c r="H7" s="23" t="s">
        <v>96</v>
      </c>
      <c r="I7" s="23" t="s">
        <v>97</v>
      </c>
      <c r="J7" s="23" t="s">
        <v>98</v>
      </c>
      <c r="K7" s="23" t="s">
        <v>99</v>
      </c>
      <c r="L7" s="23" t="s">
        <v>100</v>
      </c>
      <c r="M7" s="23" t="s">
        <v>101</v>
      </c>
      <c r="N7" s="24" t="s">
        <v>102</v>
      </c>
      <c r="O7" s="24">
        <v>66.86</v>
      </c>
      <c r="P7" s="24">
        <v>16.440000000000001</v>
      </c>
      <c r="Q7" s="24">
        <v>59.46</v>
      </c>
      <c r="R7" s="24">
        <v>3795</v>
      </c>
      <c r="S7" s="24">
        <v>25652</v>
      </c>
      <c r="T7" s="24">
        <v>126.94</v>
      </c>
      <c r="U7" s="24">
        <v>202.08</v>
      </c>
      <c r="V7" s="24">
        <v>4170</v>
      </c>
      <c r="W7" s="24">
        <v>1.82</v>
      </c>
      <c r="X7" s="24">
        <v>2291.21</v>
      </c>
      <c r="Y7" s="24">
        <v>115.93</v>
      </c>
      <c r="Z7" s="24">
        <v>111.35</v>
      </c>
      <c r="AA7" s="24">
        <v>124.39</v>
      </c>
      <c r="AB7" s="24">
        <v>120.33</v>
      </c>
      <c r="AC7" s="24">
        <v>121</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42.55</v>
      </c>
      <c r="AV7" s="24">
        <v>38.42</v>
      </c>
      <c r="AW7" s="24">
        <v>33.6</v>
      </c>
      <c r="AX7" s="24">
        <v>33.96</v>
      </c>
      <c r="AY7" s="24">
        <v>46.48</v>
      </c>
      <c r="AZ7" s="24">
        <v>47.44</v>
      </c>
      <c r="BA7" s="24">
        <v>49.18</v>
      </c>
      <c r="BB7" s="24">
        <v>47.72</v>
      </c>
      <c r="BC7" s="24">
        <v>44.24</v>
      </c>
      <c r="BD7" s="24">
        <v>43.07</v>
      </c>
      <c r="BE7" s="24">
        <v>44.07</v>
      </c>
      <c r="BF7" s="24">
        <v>312.95999999999998</v>
      </c>
      <c r="BG7" s="24">
        <v>299.14999999999998</v>
      </c>
      <c r="BH7" s="24">
        <v>265.54000000000002</v>
      </c>
      <c r="BI7" s="24">
        <v>230.95</v>
      </c>
      <c r="BJ7" s="24">
        <v>224.39</v>
      </c>
      <c r="BK7" s="24">
        <v>1243.71</v>
      </c>
      <c r="BL7" s="24">
        <v>1194.1500000000001</v>
      </c>
      <c r="BM7" s="24">
        <v>1206.79</v>
      </c>
      <c r="BN7" s="24">
        <v>1258.43</v>
      </c>
      <c r="BO7" s="24">
        <v>1163.75</v>
      </c>
      <c r="BP7" s="24">
        <v>1201.79</v>
      </c>
      <c r="BQ7" s="24">
        <v>75.98</v>
      </c>
      <c r="BR7" s="24">
        <v>69.709999999999994</v>
      </c>
      <c r="BS7" s="24">
        <v>73.75</v>
      </c>
      <c r="BT7" s="24">
        <v>68.25</v>
      </c>
      <c r="BU7" s="24">
        <v>69.7</v>
      </c>
      <c r="BV7" s="24">
        <v>74.3</v>
      </c>
      <c r="BW7" s="24">
        <v>72.260000000000005</v>
      </c>
      <c r="BX7" s="24">
        <v>71.84</v>
      </c>
      <c r="BY7" s="24">
        <v>73.36</v>
      </c>
      <c r="BZ7" s="24">
        <v>72.599999999999994</v>
      </c>
      <c r="CA7" s="24">
        <v>75.31</v>
      </c>
      <c r="CB7" s="24">
        <v>201.56</v>
      </c>
      <c r="CC7" s="24">
        <v>219.59</v>
      </c>
      <c r="CD7" s="24">
        <v>221.21</v>
      </c>
      <c r="CE7" s="24">
        <v>259.85000000000002</v>
      </c>
      <c r="CF7" s="24">
        <v>256.14</v>
      </c>
      <c r="CG7" s="24">
        <v>221.81</v>
      </c>
      <c r="CH7" s="24">
        <v>230.02</v>
      </c>
      <c r="CI7" s="24">
        <v>228.47</v>
      </c>
      <c r="CJ7" s="24">
        <v>224.88</v>
      </c>
      <c r="CK7" s="24">
        <v>228.64</v>
      </c>
      <c r="CL7" s="24">
        <v>216.39</v>
      </c>
      <c r="CM7" s="24">
        <v>40.4</v>
      </c>
      <c r="CN7" s="24">
        <v>39.630000000000003</v>
      </c>
      <c r="CO7" s="24">
        <v>38.93</v>
      </c>
      <c r="CP7" s="24">
        <v>39.07</v>
      </c>
      <c r="CQ7" s="24">
        <v>38.630000000000003</v>
      </c>
      <c r="CR7" s="24">
        <v>43.36</v>
      </c>
      <c r="CS7" s="24">
        <v>42.56</v>
      </c>
      <c r="CT7" s="24">
        <v>42.47</v>
      </c>
      <c r="CU7" s="24">
        <v>42.4</v>
      </c>
      <c r="CV7" s="24">
        <v>42.28</v>
      </c>
      <c r="CW7" s="24">
        <v>42.57</v>
      </c>
      <c r="CX7" s="24">
        <v>84.77</v>
      </c>
      <c r="CY7" s="24">
        <v>85.44</v>
      </c>
      <c r="CZ7" s="24">
        <v>85.82</v>
      </c>
      <c r="DA7" s="24">
        <v>87.6</v>
      </c>
      <c r="DB7" s="24">
        <v>88.56</v>
      </c>
      <c r="DC7" s="24">
        <v>83.06</v>
      </c>
      <c r="DD7" s="24">
        <v>83.32</v>
      </c>
      <c r="DE7" s="24">
        <v>83.75</v>
      </c>
      <c r="DF7" s="24">
        <v>84.19</v>
      </c>
      <c r="DG7" s="24">
        <v>84.34</v>
      </c>
      <c r="DH7" s="24">
        <v>85.24</v>
      </c>
      <c r="DI7" s="24">
        <v>3.57</v>
      </c>
      <c r="DJ7" s="24">
        <v>7.05</v>
      </c>
      <c r="DK7" s="24">
        <v>10.5</v>
      </c>
      <c r="DL7" s="24">
        <v>13.29</v>
      </c>
      <c r="DM7" s="24">
        <v>16.09</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0.22</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4810114</cp:lastModifiedBy>
  <cp:lastPrinted>2023-01-20T04:34:19Z</cp:lastPrinted>
  <dcterms:created xsi:type="dcterms:W3CDTF">2022-12-01T01:31:28Z</dcterms:created>
  <dcterms:modified xsi:type="dcterms:W3CDTF">2023-02-14T00:43:16Z</dcterms:modified>
  <cp:category/>
</cp:coreProperties>
</file>