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D:\Desktop\"/>
    </mc:Choice>
  </mc:AlternateContent>
  <xr:revisionPtr revIDLastSave="0" documentId="13_ncr:1_{7467E02A-ED8F-4164-B138-0DC5615E93B2}" xr6:coauthVersionLast="47" xr6:coauthVersionMax="47" xr10:uidLastSave="{00000000-0000-0000-0000-000000000000}"/>
  <workbookProtection workbookAlgorithmName="SHA-512" workbookHashValue="Fyd4OQUMCVScTEIcaYQbNFwEsNEaocvzUGc0+5RjE9MoWhkg27+6aHgTNYN6d66/eoUOOnwcZlYNz7TS5NcDbQ==" workbookSaltValue="BAacmuqYDnw1cDKwhg4HM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<sst xmlns="http://schemas.openxmlformats.org/spreadsheetml/2006/main" count="236" uniqueCount="118">
  <si>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</si>
  <si>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</si>
  <si>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</si>
  <si>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</si>
  <si>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</si>
  <si>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</si>
  <si>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</si>
  <si>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</si>
  <si>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</si>
  <si>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</si>
  <si>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</si>
  <si>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</si>
  <si>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</si>
  <si>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</si>
  <si>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</si>
  <si>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</si>
  <si>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</si>
  <si>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</si>
  <si>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</si>
  <si>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</si>
  <si>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</si>
  <si>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</si>
  <si>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</si>
  <si>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</si>
  <si>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</si>
  <si>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</si>
  <si>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</si>
  <si>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</si>
  <si>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</si>
  <si>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</si>
  <si>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</si>
  <si>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</si>
  <si>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</si>
  <si>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</si>
  <si>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</si>
  <si>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</si>
  <si>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</si>
  <si>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</si>
  <si>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</si>
  <si>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</si>
  <si>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</si>
  <si>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</si>
  <si>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</si>
  <si>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</si>
  <si>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</si>
  <si>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</si>
  <si>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</si>
  <si>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</si>
  <si>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</si>
  <si>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</si>
  <si>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</si>
  <si>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</si>
  <si>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</si>
  <si>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</si>
  <si>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</si>
  <si>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</si>
  <si>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</si>
  <si>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</si>
  <si>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</si>
  <si>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</si>
  <si>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</si>
  <si>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</si>
  <si>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</si>
  <si>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</si>
  <si>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</si>
  <si>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</si>
  <si>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</si>
  <si>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</si>
  <si>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</si>
  <si>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</si>
  <si>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</si>
  <si>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</si>
  <si>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</si>
  <si>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</si>
  <si>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</si>
  <si>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</si>
  <si>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</si>
  <si>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</si>
  <si>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</si>
  <si>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</si>
  <si>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</si>
  <si>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</si>
  <si>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</si>
  <si>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</si>
  <si>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</si>
  <si>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</si>
  <si>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</si>
  <si>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</si>
  <si>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</si>
  <si>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</si>
  <si>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</si>
  <si>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</si>
  <si>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</si>
  <si>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</si>
  <si>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</si>
  <si>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</si>
  <si>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</si>
  <si>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</si>
  <si>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</si>
  <si>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</si>
  <si>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</si>
  <si>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</si>
  <si>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</si>
  <si>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</si>
  <si>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</si>
  <si>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</si>
  <si>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</si>
  <si>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</si>
  <si>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</si>
  <si>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</si>
  <si>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</si>
  <si>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</si>
  <si>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</si>
  <si>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</si>
  <si>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</si>
  <si>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平成27年度から地方公営企業会計に移行し7回目の決算となりましたが、経常収益が経常費用を上回ったため、①経常収支比率が100％を超え、単年度収支が2年連続の黒字となりました。⑤経費回収率についても下水道使用料収入が汚水処理費を上回っているため100％を超え、汚水処理費用を使用料収入で賄えている状況となりました。これらの主な要因は、令和元年9月分からの下水道使用料の値上げにより営業収益が増えたことによるものです。
　営業収益に対する累積欠損金の状況を表す②累積欠損金比率は、前年度の169.58％から38.15％増加し、207.73％となりました。これは熊本北部流域下水道への接続により廃止となった処理場解体に伴う特別損失（固定資産除却損）の発生によるものです。この特別損失は令和2年度及び令和3年度に発生しました。累積欠損金を解消するためには当年度の欠損金を減らす若しくは発生させない必要があり、今後も建設費や維持管理費について、効率的、計画的に取り組むことによってコストを抑制していきます。
　④企業債残高対事業規模比率は、企業債残高の減により32.62％の減となり、類似団体平均値より低い状況となっています。
　⑦施設利用率は、平成28年度より単独公共下水道を流域下水道へ接続したため値なしとなっています。</t>
    <phoneticPr fontId="4"/>
  </si>
  <si>
    <t xml:space="preserve"> 本市の公共下水道事業は、昭和56年の供用開始から40年が経過しています。長寿命化計画やストックマネジメント計画に基づき、老朽化した管渠やマンホール蓋の取り替え、ポンプ場の電気設備・機械設備の改築・更新を行っています。
　施設の不具合による機能停止等を防ぐため、今後も計画等に基づき、国庫補助事業の採択を受けながら改築・更新を計画的に進めていきます。また、老朽化対策と合わせて、耐震化も進めていきます。</t>
    <phoneticPr fontId="4"/>
  </si>
  <si>
    <t xml:space="preserve"> 認可区域の整備についてはほぼ完了し、維持管理及び改築更新が主な事業となっています。さらに老朽化対策としてストックマネジメント計画に基づき、更新事業を計画的に進めています。
　熊本北部流域下水道への接続により、廃止となった処理場の解体工事費用や国庫補助金返還等で令和2年度は負担が増加しました。令和3年度においても処理場の解体工事に伴う特別損失(固定資産除却損)が発生しました。
　本市は今後数年は人口増が見込まれますが、いずれ人口が減少していくことが予想されるため将来を見据えた経営が必要と考えています。持続可能な下水道事業経営のため、「下水道事業経営戦略」に基づき、経営基盤の強化と財政マネジメントの向上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</si>
</sst>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0.04</c:v>
                </c:pt>
                <c:pt idx="2">
                  <c:v>0.06</c:v>
                </c:pt>
                <c:pt idx="3" formatCode="#,##0.00;&quot;△&quot;#,##0.00">
                  <c:v>0</c:v>
                </c:pt>
                <c:pt idx="4">
                  <c:v>0.08</c:v>
                </c:pt>
              </c:numCache>
            </c:numRef>
          </c:val>
          <c:extLst>
            <c:ext xmlns:c16="http://schemas.microsoft.com/office/drawing/2014/chart" uri="{C3380CC4-5D6E-409C-BE32-E72D297353CC}">
              <c16:uniqueId val="{00000000-0E36-41E4-915B-22910F5AE6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0.13</c:v>
                </c:pt>
                <c:pt idx="2">
                  <c:v>0.12</c:v>
                </c:pt>
                <c:pt idx="3">
                  <c:v>0.08</c:v>
                </c:pt>
                <c:pt idx="4">
                  <c:v>0.24</c:v>
                </c:pt>
              </c:numCache>
            </c:numRef>
          </c:val>
          <c:smooth val="0"/>
          <c:extLst>
            <c:ext xmlns:c16="http://schemas.microsoft.com/office/drawing/2014/chart" uri="{C3380CC4-5D6E-409C-BE32-E72D297353CC}">
              <c16:uniqueId val="{00000001-0E36-41E4-915B-22910F5AE6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21-42BB-AF93-22DF13B40D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58.83</c:v>
                </c:pt>
                <c:pt idx="1">
                  <c:v>56.51</c:v>
                </c:pt>
                <c:pt idx="2">
                  <c:v>57.04</c:v>
                </c:pt>
                <c:pt idx="3">
                  <c:v>60.78</c:v>
                </c:pt>
                <c:pt idx="4">
                  <c:v>59.96</c:v>
                </c:pt>
              </c:numCache>
            </c:numRef>
          </c:val>
          <c:smooth val="0"/>
          <c:extLst>
            <c:ext xmlns:c16="http://schemas.microsoft.com/office/drawing/2014/chart" uri="{C3380CC4-5D6E-409C-BE32-E72D297353CC}">
              <c16:uniqueId val="{00000001-0621-42BB-AF93-22DF13B40D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99.23</c:v>
                </c:pt>
                <c:pt idx="1">
                  <c:v>99.23</c:v>
                </c:pt>
                <c:pt idx="2">
                  <c:v>99.45</c:v>
                </c:pt>
                <c:pt idx="3">
                  <c:v>99.46</c:v>
                </c:pt>
                <c:pt idx="4">
                  <c:v>99.52</c:v>
                </c:pt>
              </c:numCache>
            </c:numRef>
          </c:val>
          <c:extLst>
            <c:ext xmlns:c16="http://schemas.microsoft.com/office/drawing/2014/chart" uri="{C3380CC4-5D6E-409C-BE32-E72D297353CC}">
              <c16:uniqueId val="{00000000-B417-4280-A9D7-1364AEE435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93.91</c:v>
                </c:pt>
                <c:pt idx="2">
                  <c:v>93.73</c:v>
                </c:pt>
                <c:pt idx="3">
                  <c:v>94.17</c:v>
                </c:pt>
                <c:pt idx="4">
                  <c:v>94.27</c:v>
                </c:pt>
              </c:numCache>
            </c:numRef>
          </c:val>
          <c:smooth val="0"/>
          <c:extLst>
            <c:ext xmlns:c16="http://schemas.microsoft.com/office/drawing/2014/chart" uri="{C3380CC4-5D6E-409C-BE32-E72D297353CC}">
              <c16:uniqueId val="{00000001-B417-4280-A9D7-1364AEE435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94.54</c:v>
                </c:pt>
                <c:pt idx="1">
                  <c:v>91.32</c:v>
                </c:pt>
                <c:pt idx="2">
                  <c:v>96.57</c:v>
                </c:pt>
                <c:pt idx="3">
                  <c:v>110.34</c:v>
                </c:pt>
                <c:pt idx="4">
                  <c:v>109.78</c:v>
                </c:pt>
              </c:numCache>
            </c:numRef>
          </c:val>
          <c:extLst>
            <c:ext xmlns:c16="http://schemas.microsoft.com/office/drawing/2014/chart" uri="{C3380CC4-5D6E-409C-BE32-E72D297353CC}">
              <c16:uniqueId val="{00000000-69F0-418D-B0E8-6DA7A93042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107.95</c:v>
                </c:pt>
                <c:pt idx="2">
                  <c:v>106.32</c:v>
                </c:pt>
                <c:pt idx="3">
                  <c:v>106.67</c:v>
                </c:pt>
                <c:pt idx="4">
                  <c:v>106.9</c:v>
                </c:pt>
              </c:numCache>
            </c:numRef>
          </c:val>
          <c:smooth val="0"/>
          <c:extLst>
            <c:ext xmlns:c16="http://schemas.microsoft.com/office/drawing/2014/chart" uri="{C3380CC4-5D6E-409C-BE32-E72D297353CC}">
              <c16:uniqueId val="{00000001-69F0-418D-B0E8-6DA7A93042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12.81</c:v>
                </c:pt>
                <c:pt idx="1">
                  <c:v>16.43</c:v>
                </c:pt>
                <c:pt idx="2">
                  <c:v>19.77</c:v>
                </c:pt>
                <c:pt idx="3">
                  <c:v>18.28</c:v>
                </c:pt>
                <c:pt idx="4">
                  <c:v>21.1</c:v>
                </c:pt>
              </c:numCache>
            </c:numRef>
          </c:val>
          <c:extLst>
            <c:ext xmlns:c16="http://schemas.microsoft.com/office/drawing/2014/chart" uri="{C3380CC4-5D6E-409C-BE32-E72D297353CC}">
              <c16:uniqueId val="{00000000-6E51-4C62-8FFC-F8E8C3EC63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23.42</c:v>
                </c:pt>
                <c:pt idx="1">
                  <c:v>22.74</c:v>
                </c:pt>
                <c:pt idx="2">
                  <c:v>21.22</c:v>
                </c:pt>
                <c:pt idx="3">
                  <c:v>23.25</c:v>
                </c:pt>
                <c:pt idx="4">
                  <c:v>25.2</c:v>
                </c:pt>
              </c:numCache>
            </c:numRef>
          </c:val>
          <c:smooth val="0"/>
          <c:extLst>
            <c:ext xmlns:c16="http://schemas.microsoft.com/office/drawing/2014/chart" uri="{C3380CC4-5D6E-409C-BE32-E72D297353CC}">
              <c16:uniqueId val="{00000001-6E51-4C62-8FFC-F8E8C3EC63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3F-4C86-B676-85BB4553D9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0.18</c:v>
                </c:pt>
                <c:pt idx="2">
                  <c:v>0.83</c:v>
                </c:pt>
                <c:pt idx="3">
                  <c:v>1.06</c:v>
                </c:pt>
                <c:pt idx="4">
                  <c:v>2.02</c:v>
                </c:pt>
              </c:numCache>
            </c:numRef>
          </c:val>
          <c:smooth val="0"/>
          <c:extLst>
            <c:ext xmlns:c16="http://schemas.microsoft.com/office/drawing/2014/chart" uri="{C3380CC4-5D6E-409C-BE32-E72D297353CC}">
              <c16:uniqueId val="{00000001-863F-4C86-B676-85BB4553D9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35.299999999999997</c:v>
                </c:pt>
                <c:pt idx="1">
                  <c:v>48.92</c:v>
                </c:pt>
                <c:pt idx="2">
                  <c:v>48.75</c:v>
                </c:pt>
                <c:pt idx="3">
                  <c:v>169.58</c:v>
                </c:pt>
                <c:pt idx="4">
                  <c:v>207.73</c:v>
                </c:pt>
              </c:numCache>
            </c:numRef>
          </c:val>
          <c:extLst>
            <c:ext xmlns:c16="http://schemas.microsoft.com/office/drawing/2014/chart" uri="{C3380CC4-5D6E-409C-BE32-E72D297353CC}">
              <c16:uniqueId val="{00000000-465A-4887-B956-55EEC3E610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25.32</c:v>
                </c:pt>
                <c:pt idx="1">
                  <c:v>1.03</c:v>
                </c:pt>
                <c:pt idx="2">
                  <c:v>1.35</c:v>
                </c:pt>
                <c:pt idx="3">
                  <c:v>3.68</c:v>
                </c:pt>
                <c:pt idx="4">
                  <c:v>5.3</c:v>
                </c:pt>
              </c:numCache>
            </c:numRef>
          </c:val>
          <c:smooth val="0"/>
          <c:extLst>
            <c:ext xmlns:c16="http://schemas.microsoft.com/office/drawing/2014/chart" uri="{C3380CC4-5D6E-409C-BE32-E72D297353CC}">
              <c16:uniqueId val="{00000001-465A-4887-B956-55EEC3E610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89.45</c:v>
                </c:pt>
                <c:pt idx="1">
                  <c:v>111.17</c:v>
                </c:pt>
                <c:pt idx="2">
                  <c:v>134.88999999999999</c:v>
                </c:pt>
                <c:pt idx="3">
                  <c:v>107.34</c:v>
                </c:pt>
                <c:pt idx="4">
                  <c:v>58.01</c:v>
                </c:pt>
              </c:numCache>
            </c:numRef>
          </c:val>
          <c:extLst>
            <c:ext xmlns:c16="http://schemas.microsoft.com/office/drawing/2014/chart" uri="{C3380CC4-5D6E-409C-BE32-E72D297353CC}">
              <c16:uniqueId val="{00000000-4AA7-4838-8B31-12B52836064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78.56</c:v>
                </c:pt>
                <c:pt idx="1">
                  <c:v>80.5</c:v>
                </c:pt>
                <c:pt idx="2">
                  <c:v>71.540000000000006</c:v>
                </c:pt>
                <c:pt idx="3">
                  <c:v>67.86</c:v>
                </c:pt>
                <c:pt idx="4">
                  <c:v>72.92</c:v>
                </c:pt>
              </c:numCache>
            </c:numRef>
          </c:val>
          <c:smooth val="0"/>
          <c:extLst>
            <c:ext xmlns:c16="http://schemas.microsoft.com/office/drawing/2014/chart" uri="{C3380CC4-5D6E-409C-BE32-E72D297353CC}">
              <c16:uniqueId val="{00000001-4AA7-4838-8B31-12B52836064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759.4</c:v>
                </c:pt>
                <c:pt idx="1">
                  <c:v>716.73</c:v>
                </c:pt>
                <c:pt idx="2">
                  <c:v>642.79999999999995</c:v>
                </c:pt>
                <c:pt idx="3">
                  <c:v>573.54999999999995</c:v>
                </c:pt>
                <c:pt idx="4">
                  <c:v>540.92999999999995</c:v>
                </c:pt>
              </c:numCache>
            </c:numRef>
          </c:val>
          <c:extLst>
            <c:ext xmlns:c16="http://schemas.microsoft.com/office/drawing/2014/chart" uri="{C3380CC4-5D6E-409C-BE32-E72D297353CC}">
              <c16:uniqueId val="{00000000-742F-4FC8-A918-1333B25B0F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610.16999999999996</c:v>
                </c:pt>
                <c:pt idx="1">
                  <c:v>605.9</c:v>
                </c:pt>
                <c:pt idx="2">
                  <c:v>653.69000000000005</c:v>
                </c:pt>
                <c:pt idx="3">
                  <c:v>709.4</c:v>
                </c:pt>
                <c:pt idx="4">
                  <c:v>734.47</c:v>
                </c:pt>
              </c:numCache>
            </c:numRef>
          </c:val>
          <c:smooth val="0"/>
          <c:extLst>
            <c:ext xmlns:c16="http://schemas.microsoft.com/office/drawing/2014/chart" uri="{C3380CC4-5D6E-409C-BE32-E72D297353CC}">
              <c16:uniqueId val="{00000001-742F-4FC8-A918-1333B25B0F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85.4</c:v>
                </c:pt>
                <c:pt idx="1">
                  <c:v>88.44</c:v>
                </c:pt>
                <c:pt idx="2">
                  <c:v>89</c:v>
                </c:pt>
                <c:pt idx="3">
                  <c:v>112.89</c:v>
                </c:pt>
                <c:pt idx="4">
                  <c:v>111.41</c:v>
                </c:pt>
              </c:numCache>
            </c:numRef>
          </c:val>
          <c:extLst>
            <c:ext xmlns:c16="http://schemas.microsoft.com/office/drawing/2014/chart" uri="{C3380CC4-5D6E-409C-BE32-E72D297353CC}">
              <c16:uniqueId val="{00000000-FE53-4EE8-81B1-2595D6AB24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89.41</c:v>
                </c:pt>
                <c:pt idx="2">
                  <c:v>88.05</c:v>
                </c:pt>
                <c:pt idx="3">
                  <c:v>91.14</c:v>
                </c:pt>
                <c:pt idx="4">
                  <c:v>90.69</c:v>
                </c:pt>
              </c:numCache>
            </c:numRef>
          </c:val>
          <c:smooth val="0"/>
          <c:extLst>
            <c:ext xmlns:c16="http://schemas.microsoft.com/office/drawing/2014/chart" uri="{C3380CC4-5D6E-409C-BE32-E72D297353CC}">
              <c16:uniqueId val="{00000001-FE53-4EE8-81B1-2595D6AB24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124.66</c:v>
                </c:pt>
                <c:pt idx="1">
                  <c:v>120.84</c:v>
                </c:pt>
                <c:pt idx="2">
                  <c:v>126.68</c:v>
                </c:pt>
                <c:pt idx="3">
                  <c:v>105.05</c:v>
                </c:pt>
                <c:pt idx="4">
                  <c:v>105.25</c:v>
                </c:pt>
              </c:numCache>
            </c:numRef>
          </c:val>
          <c:extLst>
            <c:ext xmlns:c16="http://schemas.microsoft.com/office/drawing/2014/chart" uri="{C3380CC4-5D6E-409C-BE32-E72D297353CC}">
              <c16:uniqueId val="{00000000-911A-4C1E-A9B6-5C7D9563EBE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143.05000000000001</c:v>
                </c:pt>
                <c:pt idx="1">
                  <c:v>142.05000000000001</c:v>
                </c:pt>
                <c:pt idx="2">
                  <c:v>141.15</c:v>
                </c:pt>
                <c:pt idx="3">
                  <c:v>136.86000000000001</c:v>
                </c:pt>
                <c:pt idx="4">
                  <c:v>138.52000000000001</c:v>
                </c:pt>
              </c:numCache>
            </c:numRef>
          </c:val>
          <c:smooth val="0"/>
          <c:extLst>
            <c:ext xmlns:c16="http://schemas.microsoft.com/office/drawing/2014/chart" uri="{C3380CC4-5D6E-409C-BE32-E72D297353CC}">
              <c16:uniqueId val="{00000001-911A-4C1E-A9B6-5C7D9563EBE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J77" sqref="BJ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熊本県　合志市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Bc1</v>
      </c>
      <c r="X8" s="66"/>
      <c r="Y8" s="66"/>
      <c r="Z8" s="66"/>
      <c r="AA8" s="66"/>
      <c r="AB8" s="66"/>
      <c r="AC8" s="66"/>
      <c r="AD8" s="67" t="str">
        <f>データ!$M$6</f>
        <v>非設置</v>
      </c>
      <c r="AE8" s="67"/>
      <c r="AF8" s="67"/>
      <c r="AG8" s="67"/>
      <c r="AH8" s="67"/>
      <c r="AI8" s="67"/>
      <c r="AJ8" s="67"/>
      <c r="AK8" s="3"/>
      <c r="AL8" s="55">
        <f>データ!S6</f>
        <v>63701</v>
      </c>
      <c r="AM8" s="55"/>
      <c r="AN8" s="55"/>
      <c r="AO8" s="55"/>
      <c r="AP8" s="55"/>
      <c r="AQ8" s="55"/>
      <c r="AR8" s="55"/>
      <c r="AS8" s="55"/>
      <c r="AT8" s="54">
        <f>データ!T6</f>
        <v>53.19</v>
      </c>
      <c r="AU8" s="54"/>
      <c r="AV8" s="54"/>
      <c r="AW8" s="54"/>
      <c r="AX8" s="54"/>
      <c r="AY8" s="54"/>
      <c r="AZ8" s="54"/>
      <c r="BA8" s="54"/>
      <c r="BB8" s="54">
        <f>データ!U6</f>
        <v>1197.6099999999999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62.96</v>
      </c>
      <c r="J10" s="54"/>
      <c r="K10" s="54"/>
      <c r="L10" s="54"/>
      <c r="M10" s="54"/>
      <c r="N10" s="54"/>
      <c r="O10" s="54"/>
      <c r="P10" s="54">
        <f>データ!P6</f>
        <v>76.47</v>
      </c>
      <c r="Q10" s="54"/>
      <c r="R10" s="54"/>
      <c r="S10" s="54"/>
      <c r="T10" s="54"/>
      <c r="U10" s="54"/>
      <c r="V10" s="54"/>
      <c r="W10" s="54">
        <f>データ!Q6</f>
        <v>95.02</v>
      </c>
      <c r="X10" s="54"/>
      <c r="Y10" s="54"/>
      <c r="Z10" s="54"/>
      <c r="AA10" s="54"/>
      <c r="AB10" s="54"/>
      <c r="AC10" s="54"/>
      <c r="AD10" s="55">
        <f>データ!R6</f>
        <v>2470</v>
      </c>
      <c r="AE10" s="55"/>
      <c r="AF10" s="55"/>
      <c r="AG10" s="55"/>
      <c r="AH10" s="55"/>
      <c r="AI10" s="55"/>
      <c r="AJ10" s="55"/>
      <c r="AK10" s="2"/>
      <c r="AL10" s="55">
        <f>データ!V6</f>
        <v>48819</v>
      </c>
      <c r="AM10" s="55"/>
      <c r="AN10" s="55"/>
      <c r="AO10" s="55"/>
      <c r="AP10" s="55"/>
      <c r="AQ10" s="55"/>
      <c r="AR10" s="55"/>
      <c r="AS10" s="55"/>
      <c r="AT10" s="54">
        <f>データ!W6</f>
        <v>9.39</v>
      </c>
      <c r="AU10" s="54"/>
      <c r="AV10" s="54"/>
      <c r="AW10" s="54"/>
      <c r="AX10" s="54"/>
      <c r="AY10" s="54"/>
      <c r="AZ10" s="54"/>
      <c r="BA10" s="54"/>
      <c r="BB10" s="54">
        <f>データ!X6</f>
        <v>5199.04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gmcSfSz2jm/hURIl+RWN3PInMfFi8ZoO2A6KtOxz8i1/wlO+H+ofjG6Wlt1439uLYFC7THByWFAkimQjUKhvA==" saltValue="GewafsBmBaAWauFu7BhC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432164</v>
      </c>
      <c r="D6" s="19">
        <f t="shared" si="3"/>
        <v>46</v>
      </c>
      <c r="E6" s="19">
        <f t="shared" si="3"/>
        <v>17</v>
      </c>
      <c r="F6" s="19">
        <f t="shared" si="3"/>
        <v>1</v>
      </c>
      <c r="G6" s="19">
        <f t="shared" si="3"/>
        <v>0</v>
      </c>
      <c r="H6" s="19" t="str">
        <f t="shared" si="3"/>
        <v>熊本県　合志市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62.96</v>
      </c>
      <c r="P6" s="20">
        <f t="shared" si="3"/>
        <v>76.47</v>
      </c>
      <c r="Q6" s="20">
        <f t="shared" si="3"/>
        <v>95.02</v>
      </c>
      <c r="R6" s="20">
        <f t="shared" si="3"/>
        <v>2470</v>
      </c>
      <c r="S6" s="20">
        <f t="shared" si="3"/>
        <v>63701</v>
      </c>
      <c r="T6" s="20">
        <f t="shared" si="3"/>
        <v>53.19</v>
      </c>
      <c r="U6" s="20">
        <f t="shared" si="3"/>
        <v>1197.6099999999999</v>
      </c>
      <c r="V6" s="20">
        <f t="shared" si="3"/>
        <v>48819</v>
      </c>
      <c r="W6" s="20">
        <f t="shared" si="3"/>
        <v>9.39</v>
      </c>
      <c r="X6" s="20">
        <f t="shared" si="3"/>
        <v>5199.04</v>
      </c>
      <c r="Y6" s="21">
        <f>IF(Y7="",NA(),Y7)</f>
        <v>94.54</v>
      </c>
      <c r="Z6" s="21">
        <f t="shared" ref="Z6:AH6" si="4">IF(Z7="",NA(),Z7)</f>
        <v>91.32</v>
      </c>
      <c r="AA6" s="21">
        <f t="shared" si="4"/>
        <v>96.57</v>
      </c>
      <c r="AB6" s="21">
        <f t="shared" si="4"/>
        <v>110.34</v>
      </c>
      <c r="AC6" s="21">
        <f t="shared" si="4"/>
        <v>109.78</v>
      </c>
      <c r="AD6" s="21">
        <f t="shared" si="4"/>
        <v>106.41</v>
      </c>
      <c r="AE6" s="21">
        <f t="shared" si="4"/>
        <v>107.95</v>
      </c>
      <c r="AF6" s="21">
        <f t="shared" si="4"/>
        <v>106.32</v>
      </c>
      <c r="AG6" s="21">
        <f t="shared" si="4"/>
        <v>106.67</v>
      </c>
      <c r="AH6" s="21">
        <f t="shared" si="4"/>
        <v>106.9</v>
      </c>
      <c r="AI6" s="20" t="str">
        <f>IF(AI7="","",IF(AI7="-","【-】","【"&amp;SUBSTITUTE(TEXT(AI7,"#,##0.00"),"-","△")&amp;"】"))</f>
        <v>【107.02】</v>
      </c>
      <c r="AJ6" s="21">
        <f>IF(AJ7="",NA(),AJ7)</f>
        <v>35.299999999999997</v>
      </c>
      <c r="AK6" s="21">
        <f t="shared" ref="AK6:AS6" si="5">IF(AK7="",NA(),AK7)</f>
        <v>48.92</v>
      </c>
      <c r="AL6" s="21">
        <f t="shared" si="5"/>
        <v>48.75</v>
      </c>
      <c r="AM6" s="21">
        <f t="shared" si="5"/>
        <v>169.58</v>
      </c>
      <c r="AN6" s="21">
        <f t="shared" si="5"/>
        <v>207.73</v>
      </c>
      <c r="AO6" s="21">
        <f t="shared" si="5"/>
        <v>25.32</v>
      </c>
      <c r="AP6" s="21">
        <f t="shared" si="5"/>
        <v>1.03</v>
      </c>
      <c r="AQ6" s="21">
        <f t="shared" si="5"/>
        <v>1.35</v>
      </c>
      <c r="AR6" s="21">
        <f t="shared" si="5"/>
        <v>3.68</v>
      </c>
      <c r="AS6" s="21">
        <f t="shared" si="5"/>
        <v>5.3</v>
      </c>
      <c r="AT6" s="20" t="str">
        <f>IF(AT7="","",IF(AT7="-","【-】","【"&amp;SUBSTITUTE(TEXT(AT7,"#,##0.00"),"-","△")&amp;"】"))</f>
        <v>【3.09】</v>
      </c>
      <c r="AU6" s="21">
        <f>IF(AU7="",NA(),AU7)</f>
        <v>89.45</v>
      </c>
      <c r="AV6" s="21">
        <f t="shared" ref="AV6:BD6" si="6">IF(AV7="",NA(),AV7)</f>
        <v>111.17</v>
      </c>
      <c r="AW6" s="21">
        <f t="shared" si="6"/>
        <v>134.88999999999999</v>
      </c>
      <c r="AX6" s="21">
        <f t="shared" si="6"/>
        <v>107.34</v>
      </c>
      <c r="AY6" s="21">
        <f t="shared" si="6"/>
        <v>58.01</v>
      </c>
      <c r="AZ6" s="21">
        <f t="shared" si="6"/>
        <v>78.56</v>
      </c>
      <c r="BA6" s="21">
        <f t="shared" si="6"/>
        <v>80.5</v>
      </c>
      <c r="BB6" s="21">
        <f t="shared" si="6"/>
        <v>71.540000000000006</v>
      </c>
      <c r="BC6" s="21">
        <f t="shared" si="6"/>
        <v>67.86</v>
      </c>
      <c r="BD6" s="21">
        <f t="shared" si="6"/>
        <v>72.92</v>
      </c>
      <c r="BE6" s="20" t="str">
        <f>IF(BE7="","",IF(BE7="-","【-】","【"&amp;SUBSTITUTE(TEXT(BE7,"#,##0.00"),"-","△")&amp;"】"))</f>
        <v>【71.39】</v>
      </c>
      <c r="BF6" s="21">
        <f>IF(BF7="",NA(),BF7)</f>
        <v>759.4</v>
      </c>
      <c r="BG6" s="21">
        <f t="shared" ref="BG6:BO6" si="7">IF(BG7="",NA(),BG7)</f>
        <v>716.73</v>
      </c>
      <c r="BH6" s="21">
        <f t="shared" si="7"/>
        <v>642.79999999999995</v>
      </c>
      <c r="BI6" s="21">
        <f t="shared" si="7"/>
        <v>573.54999999999995</v>
      </c>
      <c r="BJ6" s="21">
        <f t="shared" si="7"/>
        <v>540.92999999999995</v>
      </c>
      <c r="BK6" s="21">
        <f t="shared" si="7"/>
        <v>610.16999999999996</v>
      </c>
      <c r="BL6" s="21">
        <f t="shared" si="7"/>
        <v>605.9</v>
      </c>
      <c r="BM6" s="21">
        <f t="shared" si="7"/>
        <v>653.69000000000005</v>
      </c>
      <c r="BN6" s="21">
        <f t="shared" si="7"/>
        <v>709.4</v>
      </c>
      <c r="BO6" s="21">
        <f t="shared" si="7"/>
        <v>734.47</v>
      </c>
      <c r="BP6" s="20" t="str">
        <f>IF(BP7="","",IF(BP7="-","【-】","【"&amp;SUBSTITUTE(TEXT(BP7,"#,##0.00"),"-","△")&amp;"】"))</f>
        <v>【669.11】</v>
      </c>
      <c r="BQ6" s="21">
        <f>IF(BQ7="",NA(),BQ7)</f>
        <v>85.4</v>
      </c>
      <c r="BR6" s="21">
        <f t="shared" ref="BR6:BZ6" si="8">IF(BR7="",NA(),BR7)</f>
        <v>88.44</v>
      </c>
      <c r="BS6" s="21">
        <f t="shared" si="8"/>
        <v>89</v>
      </c>
      <c r="BT6" s="21">
        <f t="shared" si="8"/>
        <v>112.89</v>
      </c>
      <c r="BU6" s="21">
        <f t="shared" si="8"/>
        <v>111.41</v>
      </c>
      <c r="BV6" s="21">
        <f t="shared" si="8"/>
        <v>88.37</v>
      </c>
      <c r="BW6" s="21">
        <f t="shared" si="8"/>
        <v>89.41</v>
      </c>
      <c r="BX6" s="21">
        <f t="shared" si="8"/>
        <v>88.05</v>
      </c>
      <c r="BY6" s="21">
        <f t="shared" si="8"/>
        <v>91.14</v>
      </c>
      <c r="BZ6" s="21">
        <f t="shared" si="8"/>
        <v>90.69</v>
      </c>
      <c r="CA6" s="20" t="str">
        <f>IF(CA7="","",IF(CA7="-","【-】","【"&amp;SUBSTITUTE(TEXT(CA7,"#,##0.00"),"-","△")&amp;"】"))</f>
        <v>【99.73】</v>
      </c>
      <c r="CB6" s="21">
        <f>IF(CB7="",NA(),CB7)</f>
        <v>124.66</v>
      </c>
      <c r="CC6" s="21">
        <f t="shared" ref="CC6:CK6" si="9">IF(CC7="",NA(),CC7)</f>
        <v>120.84</v>
      </c>
      <c r="CD6" s="21">
        <f t="shared" si="9"/>
        <v>126.68</v>
      </c>
      <c r="CE6" s="21">
        <f t="shared" si="9"/>
        <v>105.05</v>
      </c>
      <c r="CF6" s="21">
        <f t="shared" si="9"/>
        <v>105.25</v>
      </c>
      <c r="CG6" s="21">
        <f t="shared" si="9"/>
        <v>143.05000000000001</v>
      </c>
      <c r="CH6" s="21">
        <f t="shared" si="9"/>
        <v>142.05000000000001</v>
      </c>
      <c r="CI6" s="21">
        <f t="shared" si="9"/>
        <v>141.15</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58.83</v>
      </c>
      <c r="CS6" s="21">
        <f t="shared" si="10"/>
        <v>56.51</v>
      </c>
      <c r="CT6" s="21">
        <f t="shared" si="10"/>
        <v>57.04</v>
      </c>
      <c r="CU6" s="21">
        <f t="shared" si="10"/>
        <v>60.78</v>
      </c>
      <c r="CV6" s="21">
        <f t="shared" si="10"/>
        <v>59.96</v>
      </c>
      <c r="CW6" s="20" t="str">
        <f>IF(CW7="","",IF(CW7="-","【-】","【"&amp;SUBSTITUTE(TEXT(CW7,"#,##0.00"),"-","△")&amp;"】"))</f>
        <v>【59.99】</v>
      </c>
      <c r="CX6" s="21">
        <f>IF(CX7="",NA(),CX7)</f>
        <v>99.23</v>
      </c>
      <c r="CY6" s="21">
        <f t="shared" ref="CY6:DG6" si="11">IF(CY7="",NA(),CY7)</f>
        <v>99.23</v>
      </c>
      <c r="CZ6" s="21">
        <f t="shared" si="11"/>
        <v>99.45</v>
      </c>
      <c r="DA6" s="21">
        <f t="shared" si="11"/>
        <v>99.46</v>
      </c>
      <c r="DB6" s="21">
        <f t="shared" si="11"/>
        <v>99.52</v>
      </c>
      <c r="DC6" s="21">
        <f t="shared" si="11"/>
        <v>92.9</v>
      </c>
      <c r="DD6" s="21">
        <f t="shared" si="11"/>
        <v>93.91</v>
      </c>
      <c r="DE6" s="21">
        <f t="shared" si="11"/>
        <v>93.73</v>
      </c>
      <c r="DF6" s="21">
        <f t="shared" si="11"/>
        <v>94.17</v>
      </c>
      <c r="DG6" s="21">
        <f t="shared" si="11"/>
        <v>94.27</v>
      </c>
      <c r="DH6" s="20" t="str">
        <f>IF(DH7="","",IF(DH7="-","【-】","【"&amp;SUBSTITUTE(TEXT(DH7,"#,##0.00"),"-","△")&amp;"】"))</f>
        <v>【95.72】</v>
      </c>
      <c r="DI6" s="21">
        <f>IF(DI7="",NA(),DI7)</f>
        <v>12.81</v>
      </c>
      <c r="DJ6" s="21">
        <f t="shared" ref="DJ6:DR6" si="12">IF(DJ7="",NA(),DJ7)</f>
        <v>16.43</v>
      </c>
      <c r="DK6" s="21">
        <f t="shared" si="12"/>
        <v>19.77</v>
      </c>
      <c r="DL6" s="21">
        <f t="shared" si="12"/>
        <v>18.28</v>
      </c>
      <c r="DM6" s="21">
        <f t="shared" si="12"/>
        <v>21.1</v>
      </c>
      <c r="DN6" s="21">
        <f t="shared" si="12"/>
        <v>23.42</v>
      </c>
      <c r="DO6" s="21">
        <f t="shared" si="12"/>
        <v>22.74</v>
      </c>
      <c r="DP6" s="21">
        <f t="shared" si="12"/>
        <v>21.22</v>
      </c>
      <c r="DQ6" s="21">
        <f t="shared" si="12"/>
        <v>23.25</v>
      </c>
      <c r="DR6" s="21">
        <f t="shared" si="12"/>
        <v>25.2</v>
      </c>
      <c r="DS6" s="20" t="str">
        <f>IF(DS7="","",IF(DS7="-","【-】","【"&amp;SUBSTITUTE(TEXT(DS7,"#,##0.00"),"-","△")&amp;"】"))</f>
        <v>【38.17】</v>
      </c>
      <c r="DT6" s="20">
        <f>IF(DT7="",NA(),DT7)</f>
        <v>0</v>
      </c>
      <c r="DU6" s="20">
        <f t="shared" ref="DU6:EC6" si="13">IF(DU7="",NA(),DU7)</f>
        <v>0</v>
      </c>
      <c r="DV6" s="20">
        <f t="shared" si="13"/>
        <v>0</v>
      </c>
      <c r="DW6" s="20">
        <f t="shared" si="13"/>
        <v>0</v>
      </c>
      <c r="DX6" s="20">
        <f t="shared" si="13"/>
        <v>0</v>
      </c>
      <c r="DY6" s="21">
        <f t="shared" si="13"/>
        <v>0.15</v>
      </c>
      <c r="DZ6" s="21">
        <f t="shared" si="13"/>
        <v>0.18</v>
      </c>
      <c r="EA6" s="21">
        <f t="shared" si="13"/>
        <v>0.83</v>
      </c>
      <c r="EB6" s="21">
        <f t="shared" si="13"/>
        <v>1.06</v>
      </c>
      <c r="EC6" s="21">
        <f t="shared" si="13"/>
        <v>2.02</v>
      </c>
      <c r="ED6" s="20" t="str">
        <f>IF(ED7="","",IF(ED7="-","【-】","【"&amp;SUBSTITUTE(TEXT(ED7,"#,##0.00"),"-","△")&amp;"】"))</f>
        <v>【6.54】</v>
      </c>
      <c r="EE6" s="20">
        <f>IF(EE7="",NA(),EE7)</f>
        <v>0</v>
      </c>
      <c r="EF6" s="21">
        <f t="shared" ref="EF6:EN6" si="14">IF(EF7="",NA(),EF7)</f>
        <v>0.04</v>
      </c>
      <c r="EG6" s="21">
        <f t="shared" si="14"/>
        <v>0.06</v>
      </c>
      <c r="EH6" s="20">
        <f t="shared" si="14"/>
        <v>0</v>
      </c>
      <c r="EI6" s="21">
        <f t="shared" si="14"/>
        <v>0.08</v>
      </c>
      <c r="EJ6" s="21">
        <f t="shared" si="14"/>
        <v>0.14000000000000001</v>
      </c>
      <c r="EK6" s="21">
        <f t="shared" si="14"/>
        <v>0.13</v>
      </c>
      <c r="EL6" s="21">
        <f t="shared" si="14"/>
        <v>0.12</v>
      </c>
      <c r="EM6" s="21">
        <f t="shared" si="14"/>
        <v>0.08</v>
      </c>
      <c r="EN6" s="21">
        <f t="shared" si="14"/>
        <v>0.24</v>
      </c>
      <c r="EO6" s="20" t="str">
        <f>IF(EO7="","",IF(EO7="-","【-】","【"&amp;SUBSTITUTE(TEXT(EO7,"#,##0.00"),"-","△")&amp;"】"))</f>
        <v>【0.24】</v>
      </c>
    </row>
    <row r="7" spans="1:148" s="22" customFormat="1" x14ac:dyDescent="0.15">
      <c r="A7" s="14"/>
      <c r="B7" s="23">
        <v>2021</v>
      </c>
      <c r="C7" s="23">
        <v>432164</v>
      </c>
      <c r="D7" s="23">
        <v>46</v>
      </c>
      <c r="E7" s="23">
        <v>17</v>
      </c>
      <c r="F7" s="23">
        <v>1</v>
      </c>
      <c r="G7" s="23">
        <v>0</v>
      </c>
      <c r="H7" s="23" t="s">
        <v>96</v>
      </c>
      <c r="I7" s="23" t="s">
        <v>97</v>
      </c>
      <c r="J7" s="23" t="s">
        <v>98</v>
      </c>
      <c r="K7" s="23" t="s">
        <v>99</v>
      </c>
      <c r="L7" s="23" t="s">
        <v>100</v>
      </c>
      <c r="M7" s="23" t="s">
        <v>101</v>
      </c>
      <c r="N7" s="24" t="s">
        <v>102</v>
      </c>
      <c r="O7" s="24">
        <v>62.96</v>
      </c>
      <c r="P7" s="24">
        <v>76.47</v>
      </c>
      <c r="Q7" s="24">
        <v>95.02</v>
      </c>
      <c r="R7" s="24">
        <v>2470</v>
      </c>
      <c r="S7" s="24">
        <v>63701</v>
      </c>
      <c r="T7" s="24">
        <v>53.19</v>
      </c>
      <c r="U7" s="24">
        <v>1197.6099999999999</v>
      </c>
      <c r="V7" s="24">
        <v>48819</v>
      </c>
      <c r="W7" s="24">
        <v>9.39</v>
      </c>
      <c r="X7" s="24">
        <v>5199.04</v>
      </c>
      <c r="Y7" s="24">
        <v>94.54</v>
      </c>
      <c r="Z7" s="24">
        <v>91.32</v>
      </c>
      <c r="AA7" s="24">
        <v>96.57</v>
      </c>
      <c r="AB7" s="24">
        <v>110.34</v>
      </c>
      <c r="AC7" s="24">
        <v>109.78</v>
      </c>
      <c r="AD7" s="24">
        <v>106.41</v>
      </c>
      <c r="AE7" s="24">
        <v>107.95</v>
      </c>
      <c r="AF7" s="24">
        <v>106.32</v>
      </c>
      <c r="AG7" s="24">
        <v>106.67</v>
      </c>
      <c r="AH7" s="24">
        <v>106.9</v>
      </c>
      <c r="AI7" s="24">
        <v>107.02</v>
      </c>
      <c r="AJ7" s="24">
        <v>35.299999999999997</v>
      </c>
      <c r="AK7" s="24">
        <v>48.92</v>
      </c>
      <c r="AL7" s="24">
        <v>48.75</v>
      </c>
      <c r="AM7" s="24">
        <v>169.58</v>
      </c>
      <c r="AN7" s="24">
        <v>207.73</v>
      </c>
      <c r="AO7" s="24">
        <v>25.32</v>
      </c>
      <c r="AP7" s="24">
        <v>1.03</v>
      </c>
      <c r="AQ7" s="24">
        <v>1.35</v>
      </c>
      <c r="AR7" s="24">
        <v>3.68</v>
      </c>
      <c r="AS7" s="24">
        <v>5.3</v>
      </c>
      <c r="AT7" s="24">
        <v>3.09</v>
      </c>
      <c r="AU7" s="24">
        <v>89.45</v>
      </c>
      <c r="AV7" s="24">
        <v>111.17</v>
      </c>
      <c r="AW7" s="24">
        <v>134.88999999999999</v>
      </c>
      <c r="AX7" s="24">
        <v>107.34</v>
      </c>
      <c r="AY7" s="24">
        <v>58.01</v>
      </c>
      <c r="AZ7" s="24">
        <v>78.56</v>
      </c>
      <c r="BA7" s="24">
        <v>80.5</v>
      </c>
      <c r="BB7" s="24">
        <v>71.540000000000006</v>
      </c>
      <c r="BC7" s="24">
        <v>67.86</v>
      </c>
      <c r="BD7" s="24">
        <v>72.92</v>
      </c>
      <c r="BE7" s="24">
        <v>71.39</v>
      </c>
      <c r="BF7" s="24">
        <v>759.4</v>
      </c>
      <c r="BG7" s="24">
        <v>716.73</v>
      </c>
      <c r="BH7" s="24">
        <v>642.79999999999995</v>
      </c>
      <c r="BI7" s="24">
        <v>573.54999999999995</v>
      </c>
      <c r="BJ7" s="24">
        <v>540.92999999999995</v>
      </c>
      <c r="BK7" s="24">
        <v>610.16999999999996</v>
      </c>
      <c r="BL7" s="24">
        <v>605.9</v>
      </c>
      <c r="BM7" s="24">
        <v>653.69000000000005</v>
      </c>
      <c r="BN7" s="24">
        <v>709.4</v>
      </c>
      <c r="BO7" s="24">
        <v>734.47</v>
      </c>
      <c r="BP7" s="24">
        <v>669.11</v>
      </c>
      <c r="BQ7" s="24">
        <v>85.4</v>
      </c>
      <c r="BR7" s="24">
        <v>88.44</v>
      </c>
      <c r="BS7" s="24">
        <v>89</v>
      </c>
      <c r="BT7" s="24">
        <v>112.89</v>
      </c>
      <c r="BU7" s="24">
        <v>111.41</v>
      </c>
      <c r="BV7" s="24">
        <v>88.37</v>
      </c>
      <c r="BW7" s="24">
        <v>89.41</v>
      </c>
      <c r="BX7" s="24">
        <v>88.05</v>
      </c>
      <c r="BY7" s="24">
        <v>91.14</v>
      </c>
      <c r="BZ7" s="24">
        <v>90.69</v>
      </c>
      <c r="CA7" s="24">
        <v>99.73</v>
      </c>
      <c r="CB7" s="24">
        <v>124.66</v>
      </c>
      <c r="CC7" s="24">
        <v>120.84</v>
      </c>
      <c r="CD7" s="24">
        <v>126.68</v>
      </c>
      <c r="CE7" s="24">
        <v>105.05</v>
      </c>
      <c r="CF7" s="24">
        <v>105.25</v>
      </c>
      <c r="CG7" s="24">
        <v>143.05000000000001</v>
      </c>
      <c r="CH7" s="24">
        <v>142.05000000000001</v>
      </c>
      <c r="CI7" s="24">
        <v>141.15</v>
      </c>
      <c r="CJ7" s="24">
        <v>136.86000000000001</v>
      </c>
      <c r="CK7" s="24">
        <v>138.52000000000001</v>
      </c>
      <c r="CL7" s="24">
        <v>134.97999999999999</v>
      </c>
      <c r="CM7" s="24" t="s">
        <v>102</v>
      </c>
      <c r="CN7" s="24" t="s">
        <v>102</v>
      </c>
      <c r="CO7" s="24" t="s">
        <v>102</v>
      </c>
      <c r="CP7" s="24" t="s">
        <v>102</v>
      </c>
      <c r="CQ7" s="24" t="s">
        <v>102</v>
      </c>
      <c r="CR7" s="24">
        <v>58.83</v>
      </c>
      <c r="CS7" s="24">
        <v>56.51</v>
      </c>
      <c r="CT7" s="24">
        <v>57.04</v>
      </c>
      <c r="CU7" s="24">
        <v>60.78</v>
      </c>
      <c r="CV7" s="24">
        <v>59.96</v>
      </c>
      <c r="CW7" s="24">
        <v>59.99</v>
      </c>
      <c r="CX7" s="24">
        <v>99.23</v>
      </c>
      <c r="CY7" s="24">
        <v>99.23</v>
      </c>
      <c r="CZ7" s="24">
        <v>99.45</v>
      </c>
      <c r="DA7" s="24">
        <v>99.46</v>
      </c>
      <c r="DB7" s="24">
        <v>99.52</v>
      </c>
      <c r="DC7" s="24">
        <v>92.9</v>
      </c>
      <c r="DD7" s="24">
        <v>93.91</v>
      </c>
      <c r="DE7" s="24">
        <v>93.73</v>
      </c>
      <c r="DF7" s="24">
        <v>94.17</v>
      </c>
      <c r="DG7" s="24">
        <v>94.27</v>
      </c>
      <c r="DH7" s="24">
        <v>95.72</v>
      </c>
      <c r="DI7" s="24">
        <v>12.81</v>
      </c>
      <c r="DJ7" s="24">
        <v>16.43</v>
      </c>
      <c r="DK7" s="24">
        <v>19.77</v>
      </c>
      <c r="DL7" s="24">
        <v>18.28</v>
      </c>
      <c r="DM7" s="24">
        <v>21.1</v>
      </c>
      <c r="DN7" s="24">
        <v>23.42</v>
      </c>
      <c r="DO7" s="24">
        <v>22.74</v>
      </c>
      <c r="DP7" s="24">
        <v>21.22</v>
      </c>
      <c r="DQ7" s="24">
        <v>23.25</v>
      </c>
      <c r="DR7" s="24">
        <v>25.2</v>
      </c>
      <c r="DS7" s="24">
        <v>38.17</v>
      </c>
      <c r="DT7" s="24">
        <v>0</v>
      </c>
      <c r="DU7" s="24">
        <v>0</v>
      </c>
      <c r="DV7" s="24">
        <v>0</v>
      </c>
      <c r="DW7" s="24">
        <v>0</v>
      </c>
      <c r="DX7" s="24">
        <v>0</v>
      </c>
      <c r="DY7" s="24">
        <v>0.15</v>
      </c>
      <c r="DZ7" s="24">
        <v>0.18</v>
      </c>
      <c r="EA7" s="24">
        <v>0.83</v>
      </c>
      <c r="EB7" s="24">
        <v>1.06</v>
      </c>
      <c r="EC7" s="24">
        <v>2.02</v>
      </c>
      <c r="ED7" s="24">
        <v>6.54</v>
      </c>
      <c r="EE7" s="24">
        <v>0</v>
      </c>
      <c r="EF7" s="24">
        <v>0.04</v>
      </c>
      <c r="EG7" s="24">
        <v>0.06</v>
      </c>
      <c r="EH7" s="24">
        <v>0</v>
      </c>
      <c r="EI7" s="24">
        <v>0.08</v>
      </c>
      <c r="EJ7" s="24">
        <v>0.14000000000000001</v>
      </c>
      <c r="EK7" s="24">
        <v>0.13</v>
      </c>
      <c r="EL7" s="24">
        <v>0.12</v>
      </c>
      <c r="EM7" s="24">
        <v>0.08</v>
      </c>
      <c r="EN7" s="24">
        <v>0.24</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2023-01-12T23:35:34Z</dcterms:created>
  <dcterms:modified xsi:type="dcterms:W3CDTF">2023-01-23T04:52:42Z</dcterms:modified>
  <cp:category/>
</cp:coreProperties>
</file>