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４年度\07 公営企業総括\20 経営比較分析表（R3年度決算）★\03 市町村等→県\52 上天草・宇城水道企業団\【完】水道\"/>
    </mc:Choice>
  </mc:AlternateContent>
  <workbookProtection workbookAlgorithmName="SHA-512" workbookHashValue="4qxs4VW6GBwfS01QSR24bG5mKd+8Ols9Xnwaxhh/WZBulHioiN94T91TWdvC33FLD3ULrumaNaqgSBK1erNXeg==" workbookSaltValue="00oeQnnVGjcRIcXF9gkyDg==" workbookSpinCount="100000" lockStructure="1"/>
  <bookViews>
    <workbookView xWindow="0" yWindow="0" windowWidth="28800" windowHeight="1144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O6" i="5"/>
  <c r="I10" i="4" s="1"/>
  <c r="N6" i="5"/>
  <c r="M6" i="5"/>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G85" i="4"/>
  <c r="F85" i="4"/>
  <c r="E85" i="4"/>
  <c r="BB10" i="4"/>
  <c r="AT10" i="4"/>
  <c r="AL10" i="4"/>
  <c r="W10" i="4"/>
  <c r="P10" i="4"/>
  <c r="B10" i="4"/>
  <c r="AT8" i="4"/>
  <c r="AL8" i="4"/>
  <c r="AD8" i="4"/>
  <c r="P8" i="4"/>
  <c r="I8" i="4"/>
  <c r="B8" i="4"/>
  <c r="B6" i="4"/>
</calcChain>
</file>

<file path=xl/sharedStrings.xml><?xml version="1.0" encoding="utf-8"?>
<sst xmlns="http://schemas.openxmlformats.org/spreadsheetml/2006/main" count="231" uniqueCount="113">
  <si>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</si>
  <si>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</si>
  <si>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</si>
  <si>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</si>
  <si>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</si>
  <si>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</si>
  <si>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</si>
  <si>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</si>
  <si>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</si>
  <si>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</si>
  <si>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</si>
  <si>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</si>
  <si>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</si>
  <si>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</si>
  <si>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</si>
  <si>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</si>
  <si>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</si>
  <si>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</si>
  <si>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</si>
  <si>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</si>
  <si>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</si>
  <si>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</si>
  <si>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</si>
  <si>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</si>
  <si>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</si>
  <si>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</si>
  <si>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</si>
  <si>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</si>
  <si>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</si>
  <si>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</si>
  <si>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</si>
  <si>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</si>
  <si>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</si>
  <si>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</si>
  <si>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</si>
  <si>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</si>
  <si>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</si>
  <si>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</si>
  <si>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</si>
  <si>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</si>
  <si>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</si>
  <si>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</si>
  <si>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</si>
  <si>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</si>
  <si>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</si>
  <si>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</si>
  <si>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</si>
  <si>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</si>
  <si>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</si>
  <si>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</si>
  <si>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</si>
  <si>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</si>
  <si>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</si>
  <si>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</si>
  <si>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</si>
  <si>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</si>
  <si>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</si>
  <si>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</si>
  <si>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</si>
  <si>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</si>
  <si>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</si>
  <si>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</si>
  <si>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</si>
  <si>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</si>
  <si>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</si>
  <si>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</si>
  <si>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</si>
  <si>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</si>
  <si>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</si>
  <si>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</si>
  <si>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</si>
  <si>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</si>
  <si>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</si>
  <si>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</si>
  <si>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</si>
  <si>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</si>
  <si>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</si>
  <si>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</si>
  <si>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</si>
  <si>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</si>
  <si>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</si>
  <si>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</si>
  <si>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</si>
  <si>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</si>
  <si>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</si>
  <si>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</si>
  <si>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</si>
  <si>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</si>
  <si>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</si>
  <si>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</si>
  <si>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</si>
  <si>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</si>
  <si>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</si>
  <si>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上天草・宇城水道企業団</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</si>
  <si>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</si>
  <si>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</si>
  <si>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</si>
  <si>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</si>
  <si>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</si>
  <si>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</si>
  <si>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</si>
  <si>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</si>
  <si>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</si>
  <si>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</si>
  <si>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</si>
  <si>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</si>
  <si>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</si>
  <si>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</si>
  <si>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</si>
  <si>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</si>
  <si>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当企業団は平成16年に供用開始のため、建物・管路に関して耐用年数を超えるものはないが、機械や電気・計装設備の一部は更新期を迎え、計画的に更新している。
②管路経年化率
　①と同様の理由で耐用年数を超える管路はない。
③管路更新率
　令和3年度は道路工事に伴う送水管の布設替を実施した。</t>
    <rPh sb="1" eb="7">
      <t>ユウケイコテイシサン</t>
    </rPh>
    <rPh sb="7" eb="12">
      <t>ゲンカショウキャクリツ</t>
    </rPh>
    <rPh sb="14" eb="18">
      <t>トウキギョウダン</t>
    </rPh>
    <rPh sb="19" eb="21">
      <t>ヘイセイ</t>
    </rPh>
    <rPh sb="23" eb="24">
      <t>ネン</t>
    </rPh>
    <rPh sb="25" eb="29">
      <t>キョウヨウカイシ</t>
    </rPh>
    <rPh sb="33" eb="35">
      <t>タテモノ</t>
    </rPh>
    <rPh sb="36" eb="38">
      <t>カンロ</t>
    </rPh>
    <rPh sb="39" eb="40">
      <t>カン</t>
    </rPh>
    <rPh sb="42" eb="46">
      <t>タイヨウネンスウ</t>
    </rPh>
    <rPh sb="47" eb="48">
      <t>コ</t>
    </rPh>
    <rPh sb="57" eb="59">
      <t>キカイ</t>
    </rPh>
    <rPh sb="60" eb="62">
      <t>デンキ</t>
    </rPh>
    <rPh sb="63" eb="67">
      <t>ケイソウセツビ</t>
    </rPh>
    <rPh sb="68" eb="70">
      <t>イチブ</t>
    </rPh>
    <rPh sb="71" eb="74">
      <t>コウシンキ</t>
    </rPh>
    <rPh sb="75" eb="76">
      <t>ムカ</t>
    </rPh>
    <rPh sb="78" eb="81">
      <t>ケイカクテキ</t>
    </rPh>
    <rPh sb="82" eb="84">
      <t>コウシン</t>
    </rPh>
    <rPh sb="91" eb="97">
      <t>カンロケイネンカリツ</t>
    </rPh>
    <rPh sb="101" eb="103">
      <t>ドウヨウ</t>
    </rPh>
    <rPh sb="104" eb="106">
      <t>リユウ</t>
    </rPh>
    <rPh sb="107" eb="111">
      <t>タイヨウネンスウ</t>
    </rPh>
    <rPh sb="112" eb="113">
      <t>コ</t>
    </rPh>
    <rPh sb="115" eb="117">
      <t>カンロ</t>
    </rPh>
    <rPh sb="123" eb="128">
      <t>カンロコウシンリツ</t>
    </rPh>
    <rPh sb="130" eb="132">
      <t>レイワ</t>
    </rPh>
    <rPh sb="133" eb="135">
      <t>ネンド</t>
    </rPh>
    <rPh sb="136" eb="140">
      <t>ドウロコウジ</t>
    </rPh>
    <rPh sb="141" eb="142">
      <t>トモナ</t>
    </rPh>
    <rPh sb="143" eb="146">
      <t>ソウスイカン</t>
    </rPh>
    <rPh sb="147" eb="150">
      <t>フセツガエ</t>
    </rPh>
    <rPh sb="151" eb="153">
      <t>ジッシ</t>
    </rPh>
    <phoneticPr fontId="4"/>
  </si>
  <si>
    <t xml:space="preserve">①経常収支比率
　令和2年度の料金改定により、経常収支比率は100％超となっているため、健全な経営を維持できている。
②累積欠損金比率
　令和3年度に若干発生しているが、会計システムの導入に伴う減価償却資産の見直しで過年度損益修正損(現金支払いを伴わない費用)が発生したもの。
③流動比率
　令和3年度末で887％と突発的な支払いにも対応できる健全な状況にある。
④企業債残高対給水収益比率
　供用開始以降、企業債の発行を抑制しているため、減少傾向にある。
⑤料金回収率
　令和2年度の料金改定以降、100％を上回っており、今後の更新投資等の財源として確保していく。
⑥給水原価
　令和2年度の料金改定により、原価割れ状態を解消できた。
　なお、類似団体平均を上回っているが、事業環境が異なるため、単純比較できない。
⑦施設利用率
　責任水量制を採用しているため、平均を大きく上回って稼働している。
⑧有収率
　類似団体平均を下回っているものの、100％に近い水準で推移している。
</t>
    <rPh sb="1" eb="7">
      <t>ケイジョウシュウシヒリツ</t>
    </rPh>
    <rPh sb="9" eb="11">
      <t>レイワ</t>
    </rPh>
    <rPh sb="12" eb="14">
      <t>ネンド</t>
    </rPh>
    <rPh sb="15" eb="19">
      <t>リョウキンカイテイ</t>
    </rPh>
    <rPh sb="23" eb="29">
      <t>ケイジョウシュウシヒリツ</t>
    </rPh>
    <rPh sb="34" eb="35">
      <t>コ</t>
    </rPh>
    <rPh sb="44" eb="46">
      <t>ケンゼン</t>
    </rPh>
    <rPh sb="47" eb="49">
      <t>ケイエイ</t>
    </rPh>
    <rPh sb="50" eb="52">
      <t>イジ</t>
    </rPh>
    <rPh sb="60" eb="67">
      <t>ルイセキケッソンキンヒリツ</t>
    </rPh>
    <rPh sb="69" eb="71">
      <t>レイワ</t>
    </rPh>
    <rPh sb="72" eb="74">
      <t>ネンド</t>
    </rPh>
    <rPh sb="75" eb="77">
      <t>ジャッカン</t>
    </rPh>
    <rPh sb="77" eb="79">
      <t>ハッセイ</t>
    </rPh>
    <rPh sb="85" eb="87">
      <t>カイケイ</t>
    </rPh>
    <rPh sb="92" eb="94">
      <t>ドウニュウ</t>
    </rPh>
    <rPh sb="95" eb="96">
      <t>トモナ</t>
    </rPh>
    <rPh sb="97" eb="101">
      <t>ゲンカショウキャク</t>
    </rPh>
    <rPh sb="101" eb="103">
      <t>シサン</t>
    </rPh>
    <rPh sb="104" eb="106">
      <t>ミナオ</t>
    </rPh>
    <rPh sb="108" eb="111">
      <t>カネンド</t>
    </rPh>
    <rPh sb="111" eb="115">
      <t>ソンエキシュウセイ</t>
    </rPh>
    <rPh sb="115" eb="116">
      <t>ソン</t>
    </rPh>
    <rPh sb="131" eb="133">
      <t>ハッセイ</t>
    </rPh>
    <rPh sb="140" eb="144">
      <t>リュウドウヒリツ</t>
    </rPh>
    <rPh sb="146" eb="148">
      <t>レイワ</t>
    </rPh>
    <rPh sb="149" eb="151">
      <t>ネンド</t>
    </rPh>
    <rPh sb="151" eb="152">
      <t>マツ</t>
    </rPh>
    <rPh sb="158" eb="161">
      <t>トッパツテキ</t>
    </rPh>
    <rPh sb="162" eb="164">
      <t>シハラ</t>
    </rPh>
    <rPh sb="167" eb="169">
      <t>タイオウ</t>
    </rPh>
    <rPh sb="172" eb="174">
      <t>ケンゼン</t>
    </rPh>
    <rPh sb="175" eb="177">
      <t>ジョウキョウ</t>
    </rPh>
    <rPh sb="183" eb="188">
      <t>キギョウサイザンダカ</t>
    </rPh>
    <rPh sb="188" eb="189">
      <t>タイ</t>
    </rPh>
    <rPh sb="189" eb="195">
      <t>キュウスイシュウエキヒリツ</t>
    </rPh>
    <rPh sb="197" eb="203">
      <t>キョウヨウカイシイコウ</t>
    </rPh>
    <rPh sb="204" eb="207">
      <t>キギョウサイ</t>
    </rPh>
    <rPh sb="208" eb="210">
      <t>ハッコウ</t>
    </rPh>
    <rPh sb="211" eb="213">
      <t>ヨクセイ</t>
    </rPh>
    <rPh sb="220" eb="224">
      <t>ゲンショウケイコウ</t>
    </rPh>
    <rPh sb="230" eb="235">
      <t>リョウキンカイシュウリツ</t>
    </rPh>
    <rPh sb="237" eb="239">
      <t>レイワ</t>
    </rPh>
    <rPh sb="240" eb="242">
      <t>ネンド</t>
    </rPh>
    <rPh sb="243" eb="247">
      <t>リョウキンカイテイ</t>
    </rPh>
    <rPh sb="247" eb="249">
      <t>イコウ</t>
    </rPh>
    <rPh sb="255" eb="257">
      <t>ウワマワ</t>
    </rPh>
    <rPh sb="262" eb="264">
      <t>コンゴ</t>
    </rPh>
    <rPh sb="265" eb="269">
      <t>コウシントウシ</t>
    </rPh>
    <rPh sb="269" eb="270">
      <t>トウ</t>
    </rPh>
    <rPh sb="271" eb="273">
      <t>ザイゲン</t>
    </rPh>
    <rPh sb="276" eb="278">
      <t>カクホ</t>
    </rPh>
    <rPh sb="285" eb="289">
      <t>キュウスイゲンカ</t>
    </rPh>
    <rPh sb="291" eb="293">
      <t>レイワ</t>
    </rPh>
    <rPh sb="294" eb="296">
      <t>ネンド</t>
    </rPh>
    <rPh sb="297" eb="301">
      <t>リョウキンカイテイ</t>
    </rPh>
    <rPh sb="305" eb="308">
      <t>ゲンカワ</t>
    </rPh>
    <rPh sb="309" eb="311">
      <t>ジョウタイ</t>
    </rPh>
    <rPh sb="312" eb="314">
      <t>カイショウ</t>
    </rPh>
    <rPh sb="323" eb="329">
      <t>ルイジダンタイヘイキン</t>
    </rPh>
    <rPh sb="330" eb="332">
      <t>ウワマワ</t>
    </rPh>
    <rPh sb="338" eb="342">
      <t>ジギョウカンキョウ</t>
    </rPh>
    <rPh sb="343" eb="344">
      <t>コト</t>
    </rPh>
    <rPh sb="349" eb="353">
      <t>タンジュンヒカク</t>
    </rPh>
    <rPh sb="360" eb="365">
      <t>シセツリヨウリツ</t>
    </rPh>
    <rPh sb="367" eb="372">
      <t>セキニンスイリョウセイ</t>
    </rPh>
    <rPh sb="373" eb="375">
      <t>サイヨウ</t>
    </rPh>
    <rPh sb="382" eb="384">
      <t>ヘイキン</t>
    </rPh>
    <rPh sb="385" eb="386">
      <t>オオ</t>
    </rPh>
    <rPh sb="388" eb="390">
      <t>ウワマワ</t>
    </rPh>
    <rPh sb="392" eb="394">
      <t>カドウ</t>
    </rPh>
    <rPh sb="401" eb="404">
      <t>ユウシュウリツ</t>
    </rPh>
    <rPh sb="406" eb="412">
      <t>ルイジダンタイヘイキン</t>
    </rPh>
    <rPh sb="413" eb="415">
      <t>シタマワ</t>
    </rPh>
    <rPh sb="428" eb="429">
      <t>チカ</t>
    </rPh>
    <rPh sb="430" eb="432">
      <t>スイジュン</t>
    </rPh>
    <rPh sb="433" eb="435">
      <t>スイイ</t>
    </rPh>
    <phoneticPr fontId="4"/>
  </si>
  <si>
    <t>　令和2年度の料金改定により、健全な経営を維持できている。
　今後、機械や電気・計装設備の更新や長寿命化を図るとともに、更新投資等の財源確保を行っていく必要がある。
　また、経営戦略の見直しを適時行い、健全な経営を継続していく。</t>
    <rPh sb="1" eb="3">
      <t>レイワ</t>
    </rPh>
    <rPh sb="4" eb="6">
      <t>ネンド</t>
    </rPh>
    <rPh sb="7" eb="11">
      <t>リョウキンカイテイ</t>
    </rPh>
    <rPh sb="15" eb="17">
      <t>ケンゼン</t>
    </rPh>
    <rPh sb="18" eb="20">
      <t>ケイエイ</t>
    </rPh>
    <rPh sb="21" eb="23">
      <t>イジ</t>
    </rPh>
    <rPh sb="31" eb="33">
      <t>コンゴ</t>
    </rPh>
    <rPh sb="34" eb="36">
      <t>キカイ</t>
    </rPh>
    <rPh sb="37" eb="39">
      <t>デンキ</t>
    </rPh>
    <rPh sb="40" eb="44">
      <t>ケイソウセツビ</t>
    </rPh>
    <rPh sb="45" eb="47">
      <t>コウシン</t>
    </rPh>
    <rPh sb="48" eb="52">
      <t>チョウジュミョウカ</t>
    </rPh>
    <rPh sb="53" eb="54">
      <t>ハカ</t>
    </rPh>
    <rPh sb="60" eb="64">
      <t>コウシントウシ</t>
    </rPh>
    <rPh sb="64" eb="65">
      <t>トウ</t>
    </rPh>
    <rPh sb="66" eb="70">
      <t>ザイゲンカクホ</t>
    </rPh>
    <rPh sb="71" eb="72">
      <t>オコナ</t>
    </rPh>
    <rPh sb="76" eb="78">
      <t>ヒツヨウ</t>
    </rPh>
    <rPh sb="87" eb="91">
      <t>ケイエイセンリャク</t>
    </rPh>
    <rPh sb="92" eb="94">
      <t>ミナオ</t>
    </rPh>
    <rPh sb="96" eb="98">
      <t>テキジ</t>
    </rPh>
    <rPh sb="98" eb="99">
      <t>オコナ</t>
    </rPh>
    <rPh sb="101" eb="103">
      <t>ケンゼン</t>
    </rPh>
    <rPh sb="104" eb="106">
      <t>ケイエイ</t>
    </rPh>
    <rPh sb="107" eb="109">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</si>
</sst>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formatCode="#,##0.00;&quot;△&quot;#,##0.00;&quot;-&quot;">
                  <c:v>0.08</c:v>
                </c:pt>
              </c:numCache>
            </c:numRef>
          </c:val>
          <c:extLst>
            <c:ext xmlns:c16="http://schemas.microsoft.com/office/drawing/2014/chart" uri="{C3380CC4-5D6E-409C-BE32-E72D297353CC}">
              <c16:uniqueId val="{00000000-2916-49F8-82B0-F67BDBA6E50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0.27</c:v>
                </c:pt>
                <c:pt idx="1">
                  <c:v>0.24</c:v>
                </c:pt>
                <c:pt idx="2">
                  <c:v>0.2</c:v>
                </c:pt>
                <c:pt idx="3">
                  <c:v>0.32</c:v>
                </c:pt>
                <c:pt idx="4">
                  <c:v>0.28000000000000003</c:v>
                </c:pt>
              </c:numCache>
            </c:numRef>
          </c:val>
          <c:smooth val="0"/>
          <c:extLst>
            <c:ext xmlns:c16="http://schemas.microsoft.com/office/drawing/2014/chart" uri="{C3380CC4-5D6E-409C-BE32-E72D297353CC}">
              <c16:uniqueId val="{00000001-2916-49F8-82B0-F67BDBA6E50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91.58</c:v>
                </c:pt>
                <c:pt idx="1">
                  <c:v>90.63</c:v>
                </c:pt>
                <c:pt idx="2">
                  <c:v>90.69</c:v>
                </c:pt>
                <c:pt idx="3">
                  <c:v>91.57</c:v>
                </c:pt>
                <c:pt idx="4">
                  <c:v>92.46</c:v>
                </c:pt>
              </c:numCache>
            </c:numRef>
          </c:val>
          <c:extLst>
            <c:ext xmlns:c16="http://schemas.microsoft.com/office/drawing/2014/chart" uri="{C3380CC4-5D6E-409C-BE32-E72D297353CC}">
              <c16:uniqueId val="{00000000-6197-4DE6-ABE8-2E29CCF39C0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62.19</c:v>
                </c:pt>
                <c:pt idx="1">
                  <c:v>61.77</c:v>
                </c:pt>
                <c:pt idx="2">
                  <c:v>61.69</c:v>
                </c:pt>
                <c:pt idx="3">
                  <c:v>62.26</c:v>
                </c:pt>
                <c:pt idx="4">
                  <c:v>62.22</c:v>
                </c:pt>
              </c:numCache>
            </c:numRef>
          </c:val>
          <c:smooth val="0"/>
          <c:extLst>
            <c:ext xmlns:c16="http://schemas.microsoft.com/office/drawing/2014/chart" uri="{C3380CC4-5D6E-409C-BE32-E72D297353CC}">
              <c16:uniqueId val="{00000001-6197-4DE6-ABE8-2E29CCF39C0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98.41</c:v>
                </c:pt>
                <c:pt idx="1">
                  <c:v>98.23</c:v>
                </c:pt>
                <c:pt idx="2">
                  <c:v>98.35</c:v>
                </c:pt>
                <c:pt idx="3">
                  <c:v>98.42</c:v>
                </c:pt>
                <c:pt idx="4">
                  <c:v>98.46</c:v>
                </c:pt>
              </c:numCache>
            </c:numRef>
          </c:val>
          <c:extLst>
            <c:ext xmlns:c16="http://schemas.microsoft.com/office/drawing/2014/chart" uri="{C3380CC4-5D6E-409C-BE32-E72D297353CC}">
              <c16:uniqueId val="{00000000-EC92-4998-BD3C-FD94642D052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100.08</c:v>
                </c:pt>
                <c:pt idx="2">
                  <c:v>100</c:v>
                </c:pt>
                <c:pt idx="3">
                  <c:v>100.16</c:v>
                </c:pt>
                <c:pt idx="4">
                  <c:v>100.28</c:v>
                </c:pt>
              </c:numCache>
            </c:numRef>
          </c:val>
          <c:smooth val="0"/>
          <c:extLst>
            <c:ext xmlns:c16="http://schemas.microsoft.com/office/drawing/2014/chart" uri="{C3380CC4-5D6E-409C-BE32-E72D297353CC}">
              <c16:uniqueId val="{00000001-EC92-4998-BD3C-FD94642D052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97.52</c:v>
                </c:pt>
                <c:pt idx="1">
                  <c:v>98.52</c:v>
                </c:pt>
                <c:pt idx="2">
                  <c:v>99.47</c:v>
                </c:pt>
                <c:pt idx="3">
                  <c:v>124.5</c:v>
                </c:pt>
                <c:pt idx="4">
                  <c:v>123.85</c:v>
                </c:pt>
              </c:numCache>
            </c:numRef>
          </c:val>
          <c:extLst>
            <c:ext xmlns:c16="http://schemas.microsoft.com/office/drawing/2014/chart" uri="{C3380CC4-5D6E-409C-BE32-E72D297353CC}">
              <c16:uniqueId val="{00000000-826B-4B39-B358-BBE261C07DA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114.26</c:v>
                </c:pt>
                <c:pt idx="1">
                  <c:v>112.98</c:v>
                </c:pt>
                <c:pt idx="2">
                  <c:v>112.91</c:v>
                </c:pt>
                <c:pt idx="3">
                  <c:v>111.13</c:v>
                </c:pt>
                <c:pt idx="4">
                  <c:v>112.49</c:v>
                </c:pt>
              </c:numCache>
            </c:numRef>
          </c:val>
          <c:smooth val="0"/>
          <c:extLst>
            <c:ext xmlns:c16="http://schemas.microsoft.com/office/drawing/2014/chart" uri="{C3380CC4-5D6E-409C-BE32-E72D297353CC}">
              <c16:uniqueId val="{00000001-826B-4B39-B358-BBE261C07DA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39.020000000000003</c:v>
                </c:pt>
                <c:pt idx="1">
                  <c:v>40.799999999999997</c:v>
                </c:pt>
                <c:pt idx="2">
                  <c:v>42.73</c:v>
                </c:pt>
                <c:pt idx="3">
                  <c:v>44.73</c:v>
                </c:pt>
                <c:pt idx="4">
                  <c:v>47.5</c:v>
                </c:pt>
              </c:numCache>
            </c:numRef>
          </c:val>
          <c:extLst>
            <c:ext xmlns:c16="http://schemas.microsoft.com/office/drawing/2014/chart" uri="{C3380CC4-5D6E-409C-BE32-E72D297353CC}">
              <c16:uniqueId val="{00000000-A504-48C3-9855-11BAFDDB39E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54.73</c:v>
                </c:pt>
                <c:pt idx="1">
                  <c:v>55.77</c:v>
                </c:pt>
                <c:pt idx="2">
                  <c:v>56.48</c:v>
                </c:pt>
                <c:pt idx="3">
                  <c:v>57.5</c:v>
                </c:pt>
                <c:pt idx="4">
                  <c:v>58.52</c:v>
                </c:pt>
              </c:numCache>
            </c:numRef>
          </c:val>
          <c:smooth val="0"/>
          <c:extLst>
            <c:ext xmlns:c16="http://schemas.microsoft.com/office/drawing/2014/chart" uri="{C3380CC4-5D6E-409C-BE32-E72D297353CC}">
              <c16:uniqueId val="{00000001-A504-48C3-9855-11BAFDDB39E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C2-40DE-BDE0-39CF10FFDC4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22.46</c:v>
                </c:pt>
                <c:pt idx="1">
                  <c:v>25.84</c:v>
                </c:pt>
                <c:pt idx="2">
                  <c:v>27.61</c:v>
                </c:pt>
                <c:pt idx="3">
                  <c:v>30.3</c:v>
                </c:pt>
                <c:pt idx="4">
                  <c:v>31.74</c:v>
                </c:pt>
              </c:numCache>
            </c:numRef>
          </c:val>
          <c:smooth val="0"/>
          <c:extLst>
            <c:ext xmlns:c16="http://schemas.microsoft.com/office/drawing/2014/chart" uri="{C3380CC4-5D6E-409C-BE32-E72D297353CC}">
              <c16:uniqueId val="{00000001-CFC2-40DE-BDE0-39CF10FFDC4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formatCode="#,##0.00;&quot;△&quot;#,##0.00">
                  <c:v>0</c:v>
                </c:pt>
                <c:pt idx="1">
                  <c:v>1.56</c:v>
                </c:pt>
                <c:pt idx="2" formatCode="#,##0.00;&quot;△&quot;#,##0.00">
                  <c:v>0</c:v>
                </c:pt>
                <c:pt idx="3" formatCode="#,##0.00;&quot;△&quot;#,##0.00">
                  <c:v>0</c:v>
                </c:pt>
                <c:pt idx="4">
                  <c:v>0.08</c:v>
                </c:pt>
              </c:numCache>
            </c:numRef>
          </c:val>
          <c:extLst>
            <c:ext xmlns:c16="http://schemas.microsoft.com/office/drawing/2014/chart" uri="{C3380CC4-5D6E-409C-BE32-E72D297353CC}">
              <c16:uniqueId val="{00000000-7024-447D-9DC5-CE0B8607974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10.58</c:v>
                </c:pt>
                <c:pt idx="1">
                  <c:v>10.49</c:v>
                </c:pt>
                <c:pt idx="2">
                  <c:v>9.92</c:v>
                </c:pt>
                <c:pt idx="3">
                  <c:v>12.29</c:v>
                </c:pt>
                <c:pt idx="4">
                  <c:v>8.77</c:v>
                </c:pt>
              </c:numCache>
            </c:numRef>
          </c:val>
          <c:smooth val="0"/>
          <c:extLst>
            <c:ext xmlns:c16="http://schemas.microsoft.com/office/drawing/2014/chart" uri="{C3380CC4-5D6E-409C-BE32-E72D297353CC}">
              <c16:uniqueId val="{00000001-7024-447D-9DC5-CE0B8607974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734.73</c:v>
                </c:pt>
                <c:pt idx="1">
                  <c:v>806.11</c:v>
                </c:pt>
                <c:pt idx="2">
                  <c:v>845.81</c:v>
                </c:pt>
                <c:pt idx="3">
                  <c:v>850.27</c:v>
                </c:pt>
                <c:pt idx="4">
                  <c:v>887.01</c:v>
                </c:pt>
              </c:numCache>
            </c:numRef>
          </c:val>
          <c:extLst>
            <c:ext xmlns:c16="http://schemas.microsoft.com/office/drawing/2014/chart" uri="{C3380CC4-5D6E-409C-BE32-E72D297353CC}">
              <c16:uniqueId val="{00000000-3F11-4743-9154-BA21E5B107B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243.44</c:v>
                </c:pt>
                <c:pt idx="1">
                  <c:v>258.49</c:v>
                </c:pt>
                <c:pt idx="2">
                  <c:v>271.10000000000002</c:v>
                </c:pt>
                <c:pt idx="3">
                  <c:v>284.45</c:v>
                </c:pt>
                <c:pt idx="4">
                  <c:v>309.23</c:v>
                </c:pt>
              </c:numCache>
            </c:numRef>
          </c:val>
          <c:smooth val="0"/>
          <c:extLst>
            <c:ext xmlns:c16="http://schemas.microsoft.com/office/drawing/2014/chart" uri="{C3380CC4-5D6E-409C-BE32-E72D297353CC}">
              <c16:uniqueId val="{00000001-3F11-4743-9154-BA21E5B107B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415.57</c:v>
                </c:pt>
                <c:pt idx="1">
                  <c:v>386.57</c:v>
                </c:pt>
                <c:pt idx="2">
                  <c:v>356.1</c:v>
                </c:pt>
                <c:pt idx="3">
                  <c:v>239.63</c:v>
                </c:pt>
                <c:pt idx="4">
                  <c:v>217.27</c:v>
                </c:pt>
              </c:numCache>
            </c:numRef>
          </c:val>
          <c:extLst>
            <c:ext xmlns:c16="http://schemas.microsoft.com/office/drawing/2014/chart" uri="{C3380CC4-5D6E-409C-BE32-E72D297353CC}">
              <c16:uniqueId val="{00000000-14B6-4042-83D3-3882EA8842F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303.26</c:v>
                </c:pt>
                <c:pt idx="1">
                  <c:v>290.31</c:v>
                </c:pt>
                <c:pt idx="2">
                  <c:v>272.95999999999998</c:v>
                </c:pt>
                <c:pt idx="3">
                  <c:v>260.95999999999998</c:v>
                </c:pt>
                <c:pt idx="4">
                  <c:v>240.07</c:v>
                </c:pt>
              </c:numCache>
            </c:numRef>
          </c:val>
          <c:smooth val="0"/>
          <c:extLst>
            <c:ext xmlns:c16="http://schemas.microsoft.com/office/drawing/2014/chart" uri="{C3380CC4-5D6E-409C-BE32-E72D297353CC}">
              <c16:uniqueId val="{00000001-14B6-4042-83D3-3882EA8842F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92</c:v>
                </c:pt>
                <c:pt idx="1">
                  <c:v>92.14</c:v>
                </c:pt>
                <c:pt idx="2">
                  <c:v>92.52</c:v>
                </c:pt>
                <c:pt idx="3">
                  <c:v>130.16999999999999</c:v>
                </c:pt>
                <c:pt idx="4">
                  <c:v>128.44</c:v>
                </c:pt>
              </c:numCache>
            </c:numRef>
          </c:val>
          <c:extLst>
            <c:ext xmlns:c16="http://schemas.microsoft.com/office/drawing/2014/chart" uri="{C3380CC4-5D6E-409C-BE32-E72D297353CC}">
              <c16:uniqueId val="{00000000-CDE9-485C-8282-DF9BB90696D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114.14</c:v>
                </c:pt>
                <c:pt idx="1">
                  <c:v>112.83</c:v>
                </c:pt>
                <c:pt idx="2">
                  <c:v>112.84</c:v>
                </c:pt>
                <c:pt idx="3">
                  <c:v>110.77</c:v>
                </c:pt>
                <c:pt idx="4">
                  <c:v>112.35</c:v>
                </c:pt>
              </c:numCache>
            </c:numRef>
          </c:val>
          <c:smooth val="0"/>
          <c:extLst>
            <c:ext xmlns:c16="http://schemas.microsoft.com/office/drawing/2014/chart" uri="{C3380CC4-5D6E-409C-BE32-E72D297353CC}">
              <c16:uniqueId val="{00000001-CDE9-485C-8282-DF9BB90696D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111.43</c:v>
                </c:pt>
                <c:pt idx="1">
                  <c:v>112.63</c:v>
                </c:pt>
                <c:pt idx="2">
                  <c:v>111.96</c:v>
                </c:pt>
                <c:pt idx="3">
                  <c:v>107.49</c:v>
                </c:pt>
                <c:pt idx="4">
                  <c:v>107.85</c:v>
                </c:pt>
              </c:numCache>
            </c:numRef>
          </c:val>
          <c:extLst>
            <c:ext xmlns:c16="http://schemas.microsoft.com/office/drawing/2014/chart" uri="{C3380CC4-5D6E-409C-BE32-E72D297353CC}">
              <c16:uniqueId val="{00000000-B221-4116-8C10-AC504E22EC9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73.03</c:v>
                </c:pt>
                <c:pt idx="1">
                  <c:v>73.86</c:v>
                </c:pt>
                <c:pt idx="2">
                  <c:v>73.849999999999994</c:v>
                </c:pt>
                <c:pt idx="3">
                  <c:v>73.180000000000007</c:v>
                </c:pt>
                <c:pt idx="4">
                  <c:v>73.05</c:v>
                </c:pt>
              </c:numCache>
            </c:numRef>
          </c:val>
          <c:smooth val="0"/>
          <c:extLst>
            <c:ext xmlns:c16="http://schemas.microsoft.com/office/drawing/2014/chart" uri="{C3380CC4-5D6E-409C-BE32-E72D297353CC}">
              <c16:uniqueId val="{00000001-B221-4116-8C10-AC504E22EC9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熊本県　上天草・宇城水道企業団</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用水供給事業</v>
      </c>
      <c r="Q8" s="75"/>
      <c r="R8" s="75"/>
      <c r="S8" s="75"/>
      <c r="T8" s="75"/>
      <c r="U8" s="75"/>
      <c r="V8" s="75"/>
      <c r="W8" s="75" t="str">
        <f>データ!$L$6</f>
        <v>B</v>
      </c>
      <c r="X8" s="75"/>
      <c r="Y8" s="75"/>
      <c r="Z8" s="75"/>
      <c r="AA8" s="75"/>
      <c r="AB8" s="75"/>
      <c r="AC8" s="75"/>
      <c r="AD8" s="75" t="str">
        <f>データ!$M$6</f>
        <v>自治体職員</v>
      </c>
      <c r="AE8" s="75"/>
      <c r="AF8" s="75"/>
      <c r="AG8" s="75"/>
      <c r="AH8" s="75"/>
      <c r="AI8" s="75"/>
      <c r="AJ8" s="75"/>
      <c r="AK8" s="2"/>
      <c r="AL8" s="66" t="str">
        <f>データ!$R$6</f>
        <v>-</v>
      </c>
      <c r="AM8" s="66"/>
      <c r="AN8" s="66"/>
      <c r="AO8" s="66"/>
      <c r="AP8" s="66"/>
      <c r="AQ8" s="66"/>
      <c r="AR8" s="66"/>
      <c r="AS8" s="66"/>
      <c r="AT8" s="37" t="str">
        <f>データ!$S$6</f>
        <v>-</v>
      </c>
      <c r="AU8" s="38"/>
      <c r="AV8" s="38"/>
      <c r="AW8" s="38"/>
      <c r="AX8" s="38"/>
      <c r="AY8" s="38"/>
      <c r="AZ8" s="38"/>
      <c r="BA8" s="38"/>
      <c r="BB8" s="55" t="str">
        <f>データ!$T$6</f>
        <v>-</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87.7</v>
      </c>
      <c r="J10" s="38"/>
      <c r="K10" s="38"/>
      <c r="L10" s="38"/>
      <c r="M10" s="38"/>
      <c r="N10" s="38"/>
      <c r="O10" s="65"/>
      <c r="P10" s="55">
        <f>データ!$P$6</f>
        <v>35.450000000000003</v>
      </c>
      <c r="Q10" s="55"/>
      <c r="R10" s="55"/>
      <c r="S10" s="55"/>
      <c r="T10" s="55"/>
      <c r="U10" s="55"/>
      <c r="V10" s="55"/>
      <c r="W10" s="66">
        <f>データ!$Q$6</f>
        <v>0</v>
      </c>
      <c r="X10" s="66"/>
      <c r="Y10" s="66"/>
      <c r="Z10" s="66"/>
      <c r="AA10" s="66"/>
      <c r="AB10" s="66"/>
      <c r="AC10" s="66"/>
      <c r="AD10" s="2"/>
      <c r="AE10" s="2"/>
      <c r="AF10" s="2"/>
      <c r="AG10" s="2"/>
      <c r="AH10" s="2"/>
      <c r="AI10" s="2"/>
      <c r="AJ10" s="2"/>
      <c r="AK10" s="2"/>
      <c r="AL10" s="66">
        <f>データ!$U$6</f>
        <v>69224</v>
      </c>
      <c r="AM10" s="66"/>
      <c r="AN10" s="66"/>
      <c r="AO10" s="66"/>
      <c r="AP10" s="66"/>
      <c r="AQ10" s="66"/>
      <c r="AR10" s="66"/>
      <c r="AS10" s="66"/>
      <c r="AT10" s="37">
        <f>データ!$V$6</f>
        <v>285.92</v>
      </c>
      <c r="AU10" s="38"/>
      <c r="AV10" s="38"/>
      <c r="AW10" s="38"/>
      <c r="AX10" s="38"/>
      <c r="AY10" s="38"/>
      <c r="AZ10" s="38"/>
      <c r="BA10" s="38"/>
      <c r="BB10" s="55">
        <f>データ!$W$6</f>
        <v>242.11</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【112.49】</v>
      </c>
      <c r="F85" s="13" t="str">
        <f>データ!AS6</f>
        <v>【8.77】</v>
      </c>
      <c r="G85" s="13" t="str">
        <f>データ!BD6</f>
        <v>【309.23】</v>
      </c>
      <c r="H85" s="13" t="str">
        <f>データ!BO6</f>
        <v>【240.07】</v>
      </c>
      <c r="I85" s="13" t="str">
        <f>データ!BZ6</f>
        <v>【112.35】</v>
      </c>
      <c r="J85" s="13" t="str">
        <f>データ!CK6</f>
        <v>【73.05】</v>
      </c>
      <c r="K85" s="13" t="str">
        <f>データ!CV6</f>
        <v>【62.22】</v>
      </c>
      <c r="L85" s="13" t="str">
        <f>データ!DG6</f>
        <v>【100.28】</v>
      </c>
      <c r="M85" s="13" t="str">
        <f>データ!DR6</f>
        <v>【58.52】</v>
      </c>
      <c r="N85" s="13" t="str">
        <f>データ!EC6</f>
        <v>【31.74】</v>
      </c>
      <c r="O85" s="13" t="str">
        <f>データ!EN6</f>
        <v>【0.28】</v>
      </c>
    </row>
  </sheetData>
  <sheetProtection algorithmName="SHA-512" hashValue="CinZ0eTh0ZaeycVD+fcujNdyM/C2yVWS23B/QaoTXQf6f8UuWZHVMWGaBtxk3gvuFUCfi+VVr8cwXKlcsswHwg==" saltValue="7a8OagFZpTs7//SVzaAi6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439941</v>
      </c>
      <c r="D6" s="20">
        <f t="shared" si="3"/>
        <v>46</v>
      </c>
      <c r="E6" s="20">
        <f t="shared" si="3"/>
        <v>1</v>
      </c>
      <c r="F6" s="20">
        <f t="shared" si="3"/>
        <v>0</v>
      </c>
      <c r="G6" s="20">
        <f t="shared" si="3"/>
        <v>2</v>
      </c>
      <c r="H6" s="20" t="str">
        <f t="shared" si="3"/>
        <v>熊本県　上天草・宇城水道企業団</v>
      </c>
      <c r="I6" s="20" t="str">
        <f t="shared" si="3"/>
        <v>法適用</v>
      </c>
      <c r="J6" s="20" t="str">
        <f t="shared" si="3"/>
        <v>水道事業</v>
      </c>
      <c r="K6" s="20" t="str">
        <f t="shared" si="3"/>
        <v>用水供給事業</v>
      </c>
      <c r="L6" s="20" t="str">
        <f t="shared" si="3"/>
        <v>B</v>
      </c>
      <c r="M6" s="20" t="str">
        <f t="shared" si="3"/>
        <v>自治体職員</v>
      </c>
      <c r="N6" s="21" t="str">
        <f t="shared" si="3"/>
        <v>-</v>
      </c>
      <c r="O6" s="21">
        <f t="shared" si="3"/>
        <v>87.7</v>
      </c>
      <c r="P6" s="21">
        <f t="shared" si="3"/>
        <v>35.450000000000003</v>
      </c>
      <c r="Q6" s="21">
        <f t="shared" si="3"/>
        <v>0</v>
      </c>
      <c r="R6" s="21" t="str">
        <f t="shared" si="3"/>
        <v>-</v>
      </c>
      <c r="S6" s="21" t="str">
        <f t="shared" si="3"/>
        <v>-</v>
      </c>
      <c r="T6" s="21" t="str">
        <f t="shared" si="3"/>
        <v>-</v>
      </c>
      <c r="U6" s="21">
        <f t="shared" si="3"/>
        <v>69224</v>
      </c>
      <c r="V6" s="21">
        <f t="shared" si="3"/>
        <v>285.92</v>
      </c>
      <c r="W6" s="21">
        <f t="shared" si="3"/>
        <v>242.11</v>
      </c>
      <c r="X6" s="22">
        <f>IF(X7="",NA(),X7)</f>
        <v>97.52</v>
      </c>
      <c r="Y6" s="22">
        <f t="shared" ref="Y6:AG6" si="4">IF(Y7="",NA(),Y7)</f>
        <v>98.52</v>
      </c>
      <c r="Z6" s="22">
        <f t="shared" si="4"/>
        <v>99.47</v>
      </c>
      <c r="AA6" s="22">
        <f t="shared" si="4"/>
        <v>124.5</v>
      </c>
      <c r="AB6" s="22">
        <f t="shared" si="4"/>
        <v>123.85</v>
      </c>
      <c r="AC6" s="22">
        <f t="shared" si="4"/>
        <v>114.26</v>
      </c>
      <c r="AD6" s="22">
        <f t="shared" si="4"/>
        <v>112.98</v>
      </c>
      <c r="AE6" s="22">
        <f t="shared" si="4"/>
        <v>112.91</v>
      </c>
      <c r="AF6" s="22">
        <f t="shared" si="4"/>
        <v>111.13</v>
      </c>
      <c r="AG6" s="22">
        <f t="shared" si="4"/>
        <v>112.49</v>
      </c>
      <c r="AH6" s="21" t="str">
        <f>IF(AH7="","",IF(AH7="-","【-】","【"&amp;SUBSTITUTE(TEXT(AH7,"#,##0.00"),"-","△")&amp;"】"))</f>
        <v>【112.49】</v>
      </c>
      <c r="AI6" s="21">
        <f>IF(AI7="",NA(),AI7)</f>
        <v>0</v>
      </c>
      <c r="AJ6" s="22">
        <f t="shared" ref="AJ6:AR6" si="5">IF(AJ7="",NA(),AJ7)</f>
        <v>1.56</v>
      </c>
      <c r="AK6" s="21">
        <f t="shared" si="5"/>
        <v>0</v>
      </c>
      <c r="AL6" s="21">
        <f t="shared" si="5"/>
        <v>0</v>
      </c>
      <c r="AM6" s="22">
        <f t="shared" si="5"/>
        <v>0.08</v>
      </c>
      <c r="AN6" s="22">
        <f t="shared" si="5"/>
        <v>10.58</v>
      </c>
      <c r="AO6" s="22">
        <f t="shared" si="5"/>
        <v>10.49</v>
      </c>
      <c r="AP6" s="22">
        <f t="shared" si="5"/>
        <v>9.92</v>
      </c>
      <c r="AQ6" s="22">
        <f t="shared" si="5"/>
        <v>12.29</v>
      </c>
      <c r="AR6" s="22">
        <f t="shared" si="5"/>
        <v>8.77</v>
      </c>
      <c r="AS6" s="21" t="str">
        <f>IF(AS7="","",IF(AS7="-","【-】","【"&amp;SUBSTITUTE(TEXT(AS7,"#,##0.00"),"-","△")&amp;"】"))</f>
        <v>【8.77】</v>
      </c>
      <c r="AT6" s="22">
        <f>IF(AT7="",NA(),AT7)</f>
        <v>734.73</v>
      </c>
      <c r="AU6" s="22">
        <f t="shared" ref="AU6:BC6" si="6">IF(AU7="",NA(),AU7)</f>
        <v>806.11</v>
      </c>
      <c r="AV6" s="22">
        <f t="shared" si="6"/>
        <v>845.81</v>
      </c>
      <c r="AW6" s="22">
        <f t="shared" si="6"/>
        <v>850.27</v>
      </c>
      <c r="AX6" s="22">
        <f t="shared" si="6"/>
        <v>887.01</v>
      </c>
      <c r="AY6" s="22">
        <f t="shared" si="6"/>
        <v>243.44</v>
      </c>
      <c r="AZ6" s="22">
        <f t="shared" si="6"/>
        <v>258.49</v>
      </c>
      <c r="BA6" s="22">
        <f t="shared" si="6"/>
        <v>271.10000000000002</v>
      </c>
      <c r="BB6" s="22">
        <f t="shared" si="6"/>
        <v>284.45</v>
      </c>
      <c r="BC6" s="22">
        <f t="shared" si="6"/>
        <v>309.23</v>
      </c>
      <c r="BD6" s="21" t="str">
        <f>IF(BD7="","",IF(BD7="-","【-】","【"&amp;SUBSTITUTE(TEXT(BD7,"#,##0.00"),"-","△")&amp;"】"))</f>
        <v>【309.23】</v>
      </c>
      <c r="BE6" s="22">
        <f>IF(BE7="",NA(),BE7)</f>
        <v>415.57</v>
      </c>
      <c r="BF6" s="22">
        <f t="shared" ref="BF6:BN6" si="7">IF(BF7="",NA(),BF7)</f>
        <v>386.57</v>
      </c>
      <c r="BG6" s="22">
        <f t="shared" si="7"/>
        <v>356.1</v>
      </c>
      <c r="BH6" s="22">
        <f t="shared" si="7"/>
        <v>239.63</v>
      </c>
      <c r="BI6" s="22">
        <f t="shared" si="7"/>
        <v>217.27</v>
      </c>
      <c r="BJ6" s="22">
        <f t="shared" si="7"/>
        <v>303.26</v>
      </c>
      <c r="BK6" s="22">
        <f t="shared" si="7"/>
        <v>290.31</v>
      </c>
      <c r="BL6" s="22">
        <f t="shared" si="7"/>
        <v>272.95999999999998</v>
      </c>
      <c r="BM6" s="22">
        <f t="shared" si="7"/>
        <v>260.95999999999998</v>
      </c>
      <c r="BN6" s="22">
        <f t="shared" si="7"/>
        <v>240.07</v>
      </c>
      <c r="BO6" s="21" t="str">
        <f>IF(BO7="","",IF(BO7="-","【-】","【"&amp;SUBSTITUTE(TEXT(BO7,"#,##0.00"),"-","△")&amp;"】"))</f>
        <v>【240.07】</v>
      </c>
      <c r="BP6" s="22">
        <f>IF(BP7="",NA(),BP7)</f>
        <v>92</v>
      </c>
      <c r="BQ6" s="22">
        <f t="shared" ref="BQ6:BY6" si="8">IF(BQ7="",NA(),BQ7)</f>
        <v>92.14</v>
      </c>
      <c r="BR6" s="22">
        <f t="shared" si="8"/>
        <v>92.52</v>
      </c>
      <c r="BS6" s="22">
        <f t="shared" si="8"/>
        <v>130.16999999999999</v>
      </c>
      <c r="BT6" s="22">
        <f t="shared" si="8"/>
        <v>128.44</v>
      </c>
      <c r="BU6" s="22">
        <f t="shared" si="8"/>
        <v>114.14</v>
      </c>
      <c r="BV6" s="22">
        <f t="shared" si="8"/>
        <v>112.83</v>
      </c>
      <c r="BW6" s="22">
        <f t="shared" si="8"/>
        <v>112.84</v>
      </c>
      <c r="BX6" s="22">
        <f t="shared" si="8"/>
        <v>110.77</v>
      </c>
      <c r="BY6" s="22">
        <f t="shared" si="8"/>
        <v>112.35</v>
      </c>
      <c r="BZ6" s="21" t="str">
        <f>IF(BZ7="","",IF(BZ7="-","【-】","【"&amp;SUBSTITUTE(TEXT(BZ7,"#,##0.00"),"-","△")&amp;"】"))</f>
        <v>【112.35】</v>
      </c>
      <c r="CA6" s="22">
        <f>IF(CA7="",NA(),CA7)</f>
        <v>111.43</v>
      </c>
      <c r="CB6" s="22">
        <f t="shared" ref="CB6:CJ6" si="9">IF(CB7="",NA(),CB7)</f>
        <v>112.63</v>
      </c>
      <c r="CC6" s="22">
        <f t="shared" si="9"/>
        <v>111.96</v>
      </c>
      <c r="CD6" s="22">
        <f t="shared" si="9"/>
        <v>107.49</v>
      </c>
      <c r="CE6" s="22">
        <f t="shared" si="9"/>
        <v>107.85</v>
      </c>
      <c r="CF6" s="22">
        <f t="shared" si="9"/>
        <v>73.03</v>
      </c>
      <c r="CG6" s="22">
        <f t="shared" si="9"/>
        <v>73.86</v>
      </c>
      <c r="CH6" s="22">
        <f t="shared" si="9"/>
        <v>73.849999999999994</v>
      </c>
      <c r="CI6" s="22">
        <f t="shared" si="9"/>
        <v>73.180000000000007</v>
      </c>
      <c r="CJ6" s="22">
        <f t="shared" si="9"/>
        <v>73.05</v>
      </c>
      <c r="CK6" s="21" t="str">
        <f>IF(CK7="","",IF(CK7="-","【-】","【"&amp;SUBSTITUTE(TEXT(CK7,"#,##0.00"),"-","△")&amp;"】"))</f>
        <v>【73.05】</v>
      </c>
      <c r="CL6" s="22">
        <f>IF(CL7="",NA(),CL7)</f>
        <v>91.58</v>
      </c>
      <c r="CM6" s="22">
        <f t="shared" ref="CM6:CU6" si="10">IF(CM7="",NA(),CM7)</f>
        <v>90.63</v>
      </c>
      <c r="CN6" s="22">
        <f t="shared" si="10"/>
        <v>90.69</v>
      </c>
      <c r="CO6" s="22">
        <f t="shared" si="10"/>
        <v>91.57</v>
      </c>
      <c r="CP6" s="22">
        <f t="shared" si="10"/>
        <v>92.46</v>
      </c>
      <c r="CQ6" s="22">
        <f t="shared" si="10"/>
        <v>62.19</v>
      </c>
      <c r="CR6" s="22">
        <f t="shared" si="10"/>
        <v>61.77</v>
      </c>
      <c r="CS6" s="22">
        <f t="shared" si="10"/>
        <v>61.69</v>
      </c>
      <c r="CT6" s="22">
        <f t="shared" si="10"/>
        <v>62.26</v>
      </c>
      <c r="CU6" s="22">
        <f t="shared" si="10"/>
        <v>62.22</v>
      </c>
      <c r="CV6" s="21" t="str">
        <f>IF(CV7="","",IF(CV7="-","【-】","【"&amp;SUBSTITUTE(TEXT(CV7,"#,##0.00"),"-","△")&amp;"】"))</f>
        <v>【62.22】</v>
      </c>
      <c r="CW6" s="22">
        <f>IF(CW7="",NA(),CW7)</f>
        <v>98.41</v>
      </c>
      <c r="CX6" s="22">
        <f t="shared" ref="CX6:DF6" si="11">IF(CX7="",NA(),CX7)</f>
        <v>98.23</v>
      </c>
      <c r="CY6" s="22">
        <f t="shared" si="11"/>
        <v>98.35</v>
      </c>
      <c r="CZ6" s="22">
        <f t="shared" si="11"/>
        <v>98.42</v>
      </c>
      <c r="DA6" s="22">
        <f t="shared" si="11"/>
        <v>98.46</v>
      </c>
      <c r="DB6" s="22">
        <f t="shared" si="11"/>
        <v>100.05</v>
      </c>
      <c r="DC6" s="22">
        <f t="shared" si="11"/>
        <v>100.08</v>
      </c>
      <c r="DD6" s="22">
        <f t="shared" si="11"/>
        <v>100</v>
      </c>
      <c r="DE6" s="22">
        <f t="shared" si="11"/>
        <v>100.16</v>
      </c>
      <c r="DF6" s="22">
        <f t="shared" si="11"/>
        <v>100.28</v>
      </c>
      <c r="DG6" s="21" t="str">
        <f>IF(DG7="","",IF(DG7="-","【-】","【"&amp;SUBSTITUTE(TEXT(DG7,"#,##0.00"),"-","△")&amp;"】"))</f>
        <v>【100.28】</v>
      </c>
      <c r="DH6" s="22">
        <f>IF(DH7="",NA(),DH7)</f>
        <v>39.020000000000003</v>
      </c>
      <c r="DI6" s="22">
        <f t="shared" ref="DI6:DQ6" si="12">IF(DI7="",NA(),DI7)</f>
        <v>40.799999999999997</v>
      </c>
      <c r="DJ6" s="22">
        <f t="shared" si="12"/>
        <v>42.73</v>
      </c>
      <c r="DK6" s="22">
        <f t="shared" si="12"/>
        <v>44.73</v>
      </c>
      <c r="DL6" s="22">
        <f t="shared" si="12"/>
        <v>47.5</v>
      </c>
      <c r="DM6" s="22">
        <f t="shared" si="12"/>
        <v>54.73</v>
      </c>
      <c r="DN6" s="22">
        <f t="shared" si="12"/>
        <v>55.77</v>
      </c>
      <c r="DO6" s="22">
        <f t="shared" si="12"/>
        <v>56.48</v>
      </c>
      <c r="DP6" s="22">
        <f t="shared" si="12"/>
        <v>57.5</v>
      </c>
      <c r="DQ6" s="22">
        <f t="shared" si="12"/>
        <v>58.52</v>
      </c>
      <c r="DR6" s="21" t="str">
        <f>IF(DR7="","",IF(DR7="-","【-】","【"&amp;SUBSTITUTE(TEXT(DR7,"#,##0.00"),"-","△")&amp;"】"))</f>
        <v>【58.52】</v>
      </c>
      <c r="DS6" s="21">
        <f>IF(DS7="",NA(),DS7)</f>
        <v>0</v>
      </c>
      <c r="DT6" s="21">
        <f t="shared" ref="DT6:EB6" si="13">IF(DT7="",NA(),DT7)</f>
        <v>0</v>
      </c>
      <c r="DU6" s="21">
        <f t="shared" si="13"/>
        <v>0</v>
      </c>
      <c r="DV6" s="21">
        <f t="shared" si="13"/>
        <v>0</v>
      </c>
      <c r="DW6" s="21">
        <f t="shared" si="13"/>
        <v>0</v>
      </c>
      <c r="DX6" s="22">
        <f t="shared" si="13"/>
        <v>22.46</v>
      </c>
      <c r="DY6" s="22">
        <f t="shared" si="13"/>
        <v>25.84</v>
      </c>
      <c r="DZ6" s="22">
        <f t="shared" si="13"/>
        <v>27.61</v>
      </c>
      <c r="EA6" s="22">
        <f t="shared" si="13"/>
        <v>30.3</v>
      </c>
      <c r="EB6" s="22">
        <f t="shared" si="13"/>
        <v>31.74</v>
      </c>
      <c r="EC6" s="21" t="str">
        <f>IF(EC7="","",IF(EC7="-","【-】","【"&amp;SUBSTITUTE(TEXT(EC7,"#,##0.00"),"-","△")&amp;"】"))</f>
        <v>【31.74】</v>
      </c>
      <c r="ED6" s="21">
        <f>IF(ED7="",NA(),ED7)</f>
        <v>0</v>
      </c>
      <c r="EE6" s="21">
        <f t="shared" ref="EE6:EM6" si="14">IF(EE7="",NA(),EE7)</f>
        <v>0</v>
      </c>
      <c r="EF6" s="21">
        <f t="shared" si="14"/>
        <v>0</v>
      </c>
      <c r="EG6" s="21">
        <f t="shared" si="14"/>
        <v>0</v>
      </c>
      <c r="EH6" s="22">
        <f t="shared" si="14"/>
        <v>0.08</v>
      </c>
      <c r="EI6" s="22">
        <f t="shared" si="14"/>
        <v>0.27</v>
      </c>
      <c r="EJ6" s="22">
        <f t="shared" si="14"/>
        <v>0.24</v>
      </c>
      <c r="EK6" s="22">
        <f t="shared" si="14"/>
        <v>0.2</v>
      </c>
      <c r="EL6" s="22">
        <f t="shared" si="14"/>
        <v>0.32</v>
      </c>
      <c r="EM6" s="22">
        <f t="shared" si="14"/>
        <v>0.28000000000000003</v>
      </c>
      <c r="EN6" s="21" t="str">
        <f>IF(EN7="","",IF(EN7="-","【-】","【"&amp;SUBSTITUTE(TEXT(EN7,"#,##0.00"),"-","△")&amp;"】"))</f>
        <v>【0.28】</v>
      </c>
    </row>
    <row r="7" spans="1:144" s="23" customFormat="1" x14ac:dyDescent="0.15">
      <c r="A7" s="15"/>
      <c r="B7" s="24">
        <v>2021</v>
      </c>
      <c r="C7" s="24">
        <v>439941</v>
      </c>
      <c r="D7" s="24">
        <v>46</v>
      </c>
      <c r="E7" s="24">
        <v>1</v>
      </c>
      <c r="F7" s="24">
        <v>0</v>
      </c>
      <c r="G7" s="24">
        <v>2</v>
      </c>
      <c r="H7" s="24" t="s">
        <v>93</v>
      </c>
      <c r="I7" s="24" t="s">
        <v>94</v>
      </c>
      <c r="J7" s="24" t="s">
        <v>95</v>
      </c>
      <c r="K7" s="24" t="s">
        <v>96</v>
      </c>
      <c r="L7" s="24" t="s">
        <v>97</v>
      </c>
      <c r="M7" s="24" t="s">
        <v>98</v>
      </c>
      <c r="N7" s="25" t="s">
        <v>99</v>
      </c>
      <c r="O7" s="25">
        <v>87.7</v>
      </c>
      <c r="P7" s="25">
        <v>35.450000000000003</v>
      </c>
      <c r="Q7" s="25">
        <v>0</v>
      </c>
      <c r="R7" s="25" t="s">
        <v>99</v>
      </c>
      <c r="S7" s="25" t="s">
        <v>99</v>
      </c>
      <c r="T7" s="25" t="s">
        <v>99</v>
      </c>
      <c r="U7" s="25">
        <v>69224</v>
      </c>
      <c r="V7" s="25">
        <v>285.92</v>
      </c>
      <c r="W7" s="25">
        <v>242.11</v>
      </c>
      <c r="X7" s="25">
        <v>97.52</v>
      </c>
      <c r="Y7" s="25">
        <v>98.52</v>
      </c>
      <c r="Z7" s="25">
        <v>99.47</v>
      </c>
      <c r="AA7" s="25">
        <v>124.5</v>
      </c>
      <c r="AB7" s="25">
        <v>123.85</v>
      </c>
      <c r="AC7" s="25">
        <v>114.26</v>
      </c>
      <c r="AD7" s="25">
        <v>112.98</v>
      </c>
      <c r="AE7" s="25">
        <v>112.91</v>
      </c>
      <c r="AF7" s="25">
        <v>111.13</v>
      </c>
      <c r="AG7" s="25">
        <v>112.49</v>
      </c>
      <c r="AH7" s="25">
        <v>112.49</v>
      </c>
      <c r="AI7" s="25">
        <v>0</v>
      </c>
      <c r="AJ7" s="25">
        <v>1.56</v>
      </c>
      <c r="AK7" s="25">
        <v>0</v>
      </c>
      <c r="AL7" s="25">
        <v>0</v>
      </c>
      <c r="AM7" s="25">
        <v>0.08</v>
      </c>
      <c r="AN7" s="25">
        <v>10.58</v>
      </c>
      <c r="AO7" s="25">
        <v>10.49</v>
      </c>
      <c r="AP7" s="25">
        <v>9.92</v>
      </c>
      <c r="AQ7" s="25">
        <v>12.29</v>
      </c>
      <c r="AR7" s="25">
        <v>8.77</v>
      </c>
      <c r="AS7" s="25">
        <v>8.77</v>
      </c>
      <c r="AT7" s="25">
        <v>734.73</v>
      </c>
      <c r="AU7" s="25">
        <v>806.11</v>
      </c>
      <c r="AV7" s="25">
        <v>845.81</v>
      </c>
      <c r="AW7" s="25">
        <v>850.27</v>
      </c>
      <c r="AX7" s="25">
        <v>887.01</v>
      </c>
      <c r="AY7" s="25">
        <v>243.44</v>
      </c>
      <c r="AZ7" s="25">
        <v>258.49</v>
      </c>
      <c r="BA7" s="25">
        <v>271.10000000000002</v>
      </c>
      <c r="BB7" s="25">
        <v>284.45</v>
      </c>
      <c r="BC7" s="25">
        <v>309.23</v>
      </c>
      <c r="BD7" s="25">
        <v>309.23</v>
      </c>
      <c r="BE7" s="25">
        <v>415.57</v>
      </c>
      <c r="BF7" s="25">
        <v>386.57</v>
      </c>
      <c r="BG7" s="25">
        <v>356.1</v>
      </c>
      <c r="BH7" s="25">
        <v>239.63</v>
      </c>
      <c r="BI7" s="25">
        <v>217.27</v>
      </c>
      <c r="BJ7" s="25">
        <v>303.26</v>
      </c>
      <c r="BK7" s="25">
        <v>290.31</v>
      </c>
      <c r="BL7" s="25">
        <v>272.95999999999998</v>
      </c>
      <c r="BM7" s="25">
        <v>260.95999999999998</v>
      </c>
      <c r="BN7" s="25">
        <v>240.07</v>
      </c>
      <c r="BO7" s="25">
        <v>240.07</v>
      </c>
      <c r="BP7" s="25">
        <v>92</v>
      </c>
      <c r="BQ7" s="25">
        <v>92.14</v>
      </c>
      <c r="BR7" s="25">
        <v>92.52</v>
      </c>
      <c r="BS7" s="25">
        <v>130.16999999999999</v>
      </c>
      <c r="BT7" s="25">
        <v>128.44</v>
      </c>
      <c r="BU7" s="25">
        <v>114.14</v>
      </c>
      <c r="BV7" s="25">
        <v>112.83</v>
      </c>
      <c r="BW7" s="25">
        <v>112.84</v>
      </c>
      <c r="BX7" s="25">
        <v>110.77</v>
      </c>
      <c r="BY7" s="25">
        <v>112.35</v>
      </c>
      <c r="BZ7" s="25">
        <v>112.35</v>
      </c>
      <c r="CA7" s="25">
        <v>111.43</v>
      </c>
      <c r="CB7" s="25">
        <v>112.63</v>
      </c>
      <c r="CC7" s="25">
        <v>111.96</v>
      </c>
      <c r="CD7" s="25">
        <v>107.49</v>
      </c>
      <c r="CE7" s="25">
        <v>107.85</v>
      </c>
      <c r="CF7" s="25">
        <v>73.03</v>
      </c>
      <c r="CG7" s="25">
        <v>73.86</v>
      </c>
      <c r="CH7" s="25">
        <v>73.849999999999994</v>
      </c>
      <c r="CI7" s="25">
        <v>73.180000000000007</v>
      </c>
      <c r="CJ7" s="25">
        <v>73.05</v>
      </c>
      <c r="CK7" s="25">
        <v>73.05</v>
      </c>
      <c r="CL7" s="25">
        <v>91.58</v>
      </c>
      <c r="CM7" s="25">
        <v>90.63</v>
      </c>
      <c r="CN7" s="25">
        <v>90.69</v>
      </c>
      <c r="CO7" s="25">
        <v>91.57</v>
      </c>
      <c r="CP7" s="25">
        <v>92.46</v>
      </c>
      <c r="CQ7" s="25">
        <v>62.19</v>
      </c>
      <c r="CR7" s="25">
        <v>61.77</v>
      </c>
      <c r="CS7" s="25">
        <v>61.69</v>
      </c>
      <c r="CT7" s="25">
        <v>62.26</v>
      </c>
      <c r="CU7" s="25">
        <v>62.22</v>
      </c>
      <c r="CV7" s="25">
        <v>62.22</v>
      </c>
      <c r="CW7" s="25">
        <v>98.41</v>
      </c>
      <c r="CX7" s="25">
        <v>98.23</v>
      </c>
      <c r="CY7" s="25">
        <v>98.35</v>
      </c>
      <c r="CZ7" s="25">
        <v>98.42</v>
      </c>
      <c r="DA7" s="25">
        <v>98.46</v>
      </c>
      <c r="DB7" s="25">
        <v>100.05</v>
      </c>
      <c r="DC7" s="25">
        <v>100.08</v>
      </c>
      <c r="DD7" s="25">
        <v>100</v>
      </c>
      <c r="DE7" s="25">
        <v>100.16</v>
      </c>
      <c r="DF7" s="25">
        <v>100.28</v>
      </c>
      <c r="DG7" s="25">
        <v>100.28</v>
      </c>
      <c r="DH7" s="25">
        <v>39.020000000000003</v>
      </c>
      <c r="DI7" s="25">
        <v>40.799999999999997</v>
      </c>
      <c r="DJ7" s="25">
        <v>42.73</v>
      </c>
      <c r="DK7" s="25">
        <v>44.73</v>
      </c>
      <c r="DL7" s="25">
        <v>47.5</v>
      </c>
      <c r="DM7" s="25">
        <v>54.73</v>
      </c>
      <c r="DN7" s="25">
        <v>55.77</v>
      </c>
      <c r="DO7" s="25">
        <v>56.48</v>
      </c>
      <c r="DP7" s="25">
        <v>57.5</v>
      </c>
      <c r="DQ7" s="25">
        <v>58.52</v>
      </c>
      <c r="DR7" s="25">
        <v>58.52</v>
      </c>
      <c r="DS7" s="25">
        <v>0</v>
      </c>
      <c r="DT7" s="25">
        <v>0</v>
      </c>
      <c r="DU7" s="25">
        <v>0</v>
      </c>
      <c r="DV7" s="25">
        <v>0</v>
      </c>
      <c r="DW7" s="25">
        <v>0</v>
      </c>
      <c r="DX7" s="25">
        <v>22.46</v>
      </c>
      <c r="DY7" s="25">
        <v>25.84</v>
      </c>
      <c r="DZ7" s="25">
        <v>27.61</v>
      </c>
      <c r="EA7" s="25">
        <v>30.3</v>
      </c>
      <c r="EB7" s="25">
        <v>31.74</v>
      </c>
      <c r="EC7" s="25">
        <v>31.74</v>
      </c>
      <c r="ED7" s="25">
        <v>0</v>
      </c>
      <c r="EE7" s="25">
        <v>0</v>
      </c>
      <c r="EF7" s="25">
        <v>0</v>
      </c>
      <c r="EG7" s="25">
        <v>0</v>
      </c>
      <c r="EH7" s="25">
        <v>0.08</v>
      </c>
      <c r="EI7" s="25">
        <v>0.27</v>
      </c>
      <c r="EJ7" s="25">
        <v>0.24</v>
      </c>
      <c r="EK7" s="25">
        <v>0.2</v>
      </c>
      <c r="EL7" s="25">
        <v>0.32</v>
      </c>
      <c r="EM7" s="25">
        <v>0.28000000000000003</v>
      </c>
      <c r="EN7" s="25">
        <v>0.28000000000000003</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4812117</dc:creator>
  <cp:lastModifiedBy>4812117</cp:lastModifiedBy>
  <cp:lastPrinted>2023-01-30T02:43:09Z</cp:lastPrinted>
  <dcterms:created xsi:type="dcterms:W3CDTF">2023-01-30T02:41:23Z</dcterms:created>
  <dcterms:modified xsi:type="dcterms:W3CDTF">2023-01-30T02:43:10Z</dcterms:modified>
</cp:coreProperties>
</file>