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環境衛生課 水道係\・調査回答、供覧\R4 調査回答\県市町村課\"/>
    </mc:Choice>
  </mc:AlternateContent>
  <workbookProtection workbookAlgorithmName="SHA-512" workbookHashValue="EXYsoG2sklJzRj6gxj3+3DarChWPNrhz4o1xma5jrLue+w3KQBq3kiLkflOBIJ2x784Amozwx7V7mGWrLNE6LA==" workbookSaltValue="0sf8XkqY2gPtvW8JreTUJg==" workbookSpinCount="100000" lockStructure="1"/>
  <bookViews>
    <workbookView xWindow="0" yWindow="0" windowWidth="22050" windowHeight="106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<sst xmlns="http://schemas.openxmlformats.org/spreadsheetml/2006/main" count="228" uniqueCount="114">
  <si>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</si>
  <si>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</si>
  <si>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</si>
  <si>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</si>
  <si>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</si>
  <si>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</si>
  <si>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</si>
  <si>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</si>
  <si>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</si>
  <si>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</si>
  <si>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</si>
  <si>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</si>
  <si>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</si>
  <si>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</si>
  <si>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</si>
  <si>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</si>
  <si>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</si>
  <si>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</si>
  <si>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</si>
  <si>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</si>
  <si>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</si>
  <si>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</si>
  <si>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</si>
  <si>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</si>
  <si>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</si>
  <si>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</si>
  <si>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</si>
  <si>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</si>
  <si>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</si>
  <si>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</si>
  <si>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</si>
  <si>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</si>
  <si>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</si>
  <si>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</si>
  <si>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</si>
  <si>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</si>
  <si>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</si>
  <si>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</si>
  <si>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</si>
  <si>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</si>
  <si>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</si>
  <si>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</si>
  <si>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</si>
  <si>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</si>
  <si>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</si>
  <si>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</si>
  <si>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</si>
  <si>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</si>
  <si>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</si>
  <si>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</si>
  <si>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</si>
  <si>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</si>
  <si>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</si>
  <si>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</si>
  <si>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</si>
  <si>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</si>
  <si>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</si>
  <si>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</si>
  <si>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</si>
  <si>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</si>
  <si>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</si>
  <si>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</si>
  <si>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</si>
  <si>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</si>
  <si>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</si>
  <si>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</si>
  <si>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</si>
  <si>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</si>
  <si>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</si>
  <si>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</si>
  <si>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</si>
  <si>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</si>
  <si>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</si>
  <si>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</si>
  <si>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</si>
  <si>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</si>
  <si>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</si>
  <si>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</si>
  <si>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</si>
  <si>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</si>
  <si>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</si>
  <si>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</si>
  <si>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</si>
  <si>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</si>
  <si>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</si>
  <si>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</si>
  <si>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</si>
  <si>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</si>
  <si>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</si>
  <si>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</si>
  <si>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</si>
  <si>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</si>
  <si>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</si>
  <si>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甲佐町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</si>
  <si>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</si>
  <si>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</si>
  <si>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</si>
  <si>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</si>
  <si>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</si>
  <si>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</si>
  <si>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</si>
  <si>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</si>
  <si>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</si>
  <si>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</si>
  <si>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</si>
  <si>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</si>
  <si>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</si>
  <si>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</si>
  <si>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</si>
  <si>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</si>
  <si>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</si>
  <si>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①有形固定資産減価償却率は、概ね類似団体と同様の数値で推移しています。適切な施設の更新時期を設定し、計画的な更新を行っていく必要があります。
②管路経年化率は、類似団体平均を大きく上回っています。重要度・緊急度を見極めながら老朽管更新を進めていく必要があります。
③管路更新率は、近年、給水区域拡張工事等により更新率が伸びていない状況となっています。今後は計画的な更新を実施し、更新率の向上を図っていきます。</t>
    <rPh sb="140" eb="142">
      <t>キンネン</t>
    </rPh>
    <rPh sb="151" eb="152">
      <t>トウ</t>
    </rPh>
    <rPh sb="155" eb="157">
      <t>コウシン</t>
    </rPh>
    <rPh sb="157" eb="158">
      <t>リツ</t>
    </rPh>
    <rPh sb="159" eb="160">
      <t>ノ</t>
    </rPh>
    <rPh sb="165" eb="167">
      <t>ジョウキョウ</t>
    </rPh>
    <rPh sb="185" eb="187">
      <t>ジッシ</t>
    </rPh>
    <rPh sb="189" eb="191">
      <t>コウシン</t>
    </rPh>
    <phoneticPr fontId="4"/>
  </si>
  <si>
    <t>　平成31年4月の料金値上げにより経常収支比率の悪化は改善されています。
　近年、施設の拡張等が続き、企業債残高対給水収益比率が高い割に管路経年化率は減少していません。この管路経年化率の高さが、有収率の低さに反映されています。
　今後は、令和３年度策定の「経営戦略」に基づき、アセットマネジメント等を活用した効率的かつ効果的な更新・投資の実施により、安定した経営基盤の強化を目指して事業運営を行っていきます。</t>
    <rPh sb="119" eb="121">
      <t>レイワ</t>
    </rPh>
    <rPh sb="122" eb="124">
      <t>ネンド</t>
    </rPh>
    <rPh sb="124" eb="126">
      <t>サクテイ</t>
    </rPh>
    <rPh sb="128" eb="130">
      <t>ケイエイ</t>
    </rPh>
    <rPh sb="130" eb="132">
      <t>センリャク</t>
    </rPh>
    <rPh sb="134" eb="135">
      <t>モト</t>
    </rPh>
    <rPh sb="148" eb="149">
      <t>トウ</t>
    </rPh>
    <rPh sb="150" eb="152">
      <t>カツヨウ</t>
    </rPh>
    <rPh sb="154" eb="157">
      <t>コウリツテキ</t>
    </rPh>
    <rPh sb="159" eb="162">
      <t>コウカテキ</t>
    </rPh>
    <rPh sb="163" eb="165">
      <t>コウシン</t>
    </rPh>
    <rPh sb="166" eb="168">
      <t>トウシ</t>
    </rPh>
    <rPh sb="169" eb="171">
      <t>ジッシ</t>
    </rPh>
    <rPh sb="175" eb="177">
      <t>アンテイ</t>
    </rPh>
    <rPh sb="179" eb="181">
      <t>ケイエイ</t>
    </rPh>
    <rPh sb="181" eb="183">
      <t>キバン</t>
    </rPh>
    <rPh sb="184" eb="186">
      <t>キョウカ</t>
    </rPh>
    <rPh sb="187" eb="189">
      <t>メザ</t>
    </rPh>
    <rPh sb="191" eb="193">
      <t>ジギョウ</t>
    </rPh>
    <rPh sb="193" eb="195">
      <t>ウンエイ</t>
    </rPh>
    <rPh sb="196" eb="197">
      <t>オコナ</t>
    </rPh>
    <phoneticPr fontId="4"/>
  </si>
  <si>
    <t>①経常収支比率は、類似団体平均を下回っていますが、令和元年度の料金改定により経営状況は改善しています。
③流動比率は、類似団体平均を下回っていますが、約200％あり、短期的な支払い能力については問題ありません。
④企業債残高対給水収益比率は、新たな水源開発や区域拡張により増加傾向となっています。今後、企業債の借入額を抑制し改善を図っていきます。
⑤料金回収率は、類似団体の平均を上回っている状況です。今後もさらなる向上に努めていきます。
⑥給水原価は、滅菌のみの浄水で済む地下水を使用しているため類似団体平均を大きく下回っていますが、今後、物価上昇等により増加していくことが予想されます。
⑦施設利用率は、類似団体平均より高い値で推移しています。これは有収率の低さも要因として挙げられますので、今後、徐々に低下していくことが予想されます。
⑧有収率は、類似団体平均値より低い状況であり、低下傾向となってます。耐用年数を過ぎた老朽管からの漏水が大きな要因として挙げられますので、計画的な更新により有収率の向上を図っていきます。</t>
    <rPh sb="279" eb="281">
      <t>ゾウカ</t>
    </rPh>
    <rPh sb="394" eb="396">
      <t>テイカ</t>
    </rPh>
    <rPh sb="396" eb="398">
      <t>ケイコウ</t>
    </rPh>
    <rPh sb="448" eb="450">
      <t>ユウシュウ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</si>
</sst>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2.72</c:v>
                </c:pt>
                <c:pt idx="2">
                  <c:v>0.23</c:v>
                </c:pt>
                <c:pt idx="3">
                  <c:v>1.63</c:v>
                </c:pt>
                <c:pt idx="4">
                  <c:v>0.59</c:v>
                </c:pt>
              </c:numCache>
            </c:numRef>
          </c:val>
          <c:extLst>
            <c:ext xmlns:c16="http://schemas.microsoft.com/office/drawing/2014/chart" uri="{C3380CC4-5D6E-409C-BE32-E72D297353CC}">
              <c16:uniqueId val="{00000000-FAEF-4605-B056-A0CA6DA7C49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FAEF-4605-B056-A0CA6DA7C49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73.2</c:v>
                </c:pt>
                <c:pt idx="1">
                  <c:v>72.930000000000007</c:v>
                </c:pt>
                <c:pt idx="2">
                  <c:v>71.88</c:v>
                </c:pt>
                <c:pt idx="3">
                  <c:v>74.760000000000005</c:v>
                </c:pt>
                <c:pt idx="4">
                  <c:v>75.540000000000006</c:v>
                </c:pt>
              </c:numCache>
            </c:numRef>
          </c:val>
          <c:extLst>
            <c:ext xmlns:c16="http://schemas.microsoft.com/office/drawing/2014/chart" uri="{C3380CC4-5D6E-409C-BE32-E72D297353CC}">
              <c16:uniqueId val="{00000000-C162-4AD9-AAE9-51C7C9F77C2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C162-4AD9-AAE9-51C7C9F77C2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76.400000000000006</c:v>
                </c:pt>
                <c:pt idx="1">
                  <c:v>76.3</c:v>
                </c:pt>
                <c:pt idx="2">
                  <c:v>76.099999999999994</c:v>
                </c:pt>
                <c:pt idx="3">
                  <c:v>74.2</c:v>
                </c:pt>
                <c:pt idx="4">
                  <c:v>73.400000000000006</c:v>
                </c:pt>
              </c:numCache>
            </c:numRef>
          </c:val>
          <c:extLst>
            <c:ext xmlns:c16="http://schemas.microsoft.com/office/drawing/2014/chart" uri="{C3380CC4-5D6E-409C-BE32-E72D297353CC}">
              <c16:uniqueId val="{00000000-C3B5-4265-B48A-CD3EF103351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C3B5-4265-B48A-CD3EF103351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100.52</c:v>
                </c:pt>
                <c:pt idx="1">
                  <c:v>92.3</c:v>
                </c:pt>
                <c:pt idx="2">
                  <c:v>101.98</c:v>
                </c:pt>
                <c:pt idx="3">
                  <c:v>102.55</c:v>
                </c:pt>
                <c:pt idx="4">
                  <c:v>104.24</c:v>
                </c:pt>
              </c:numCache>
            </c:numRef>
          </c:val>
          <c:extLst>
            <c:ext xmlns:c16="http://schemas.microsoft.com/office/drawing/2014/chart" uri="{C3380CC4-5D6E-409C-BE32-E72D297353CC}">
              <c16:uniqueId val="{00000000-DE2A-4047-9490-2D39CEA8E47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DE2A-4047-9490-2D39CEA8E47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43.12</c:v>
                </c:pt>
                <c:pt idx="1">
                  <c:v>43.25</c:v>
                </c:pt>
                <c:pt idx="2">
                  <c:v>45.33</c:v>
                </c:pt>
                <c:pt idx="3">
                  <c:v>43.24</c:v>
                </c:pt>
                <c:pt idx="4">
                  <c:v>44.32</c:v>
                </c:pt>
              </c:numCache>
            </c:numRef>
          </c:val>
          <c:extLst>
            <c:ext xmlns:c16="http://schemas.microsoft.com/office/drawing/2014/chart" uri="{C3380CC4-5D6E-409C-BE32-E72D297353CC}">
              <c16:uniqueId val="{00000000-A684-4AA8-9EE3-C6FFBB6C689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A684-4AA8-9EE3-C6FFBB6C689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42.44</c:v>
                </c:pt>
                <c:pt idx="1">
                  <c:v>39.1</c:v>
                </c:pt>
                <c:pt idx="2">
                  <c:v>38.93</c:v>
                </c:pt>
                <c:pt idx="3">
                  <c:v>37.25</c:v>
                </c:pt>
                <c:pt idx="4">
                  <c:v>39.409999999999997</c:v>
                </c:pt>
              </c:numCache>
            </c:numRef>
          </c:val>
          <c:extLst>
            <c:ext xmlns:c16="http://schemas.microsoft.com/office/drawing/2014/chart" uri="{C3380CC4-5D6E-409C-BE32-E72D297353CC}">
              <c16:uniqueId val="{00000000-505E-4C6F-A233-5472DEBB237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505E-4C6F-A233-5472DEBB237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C7-4008-AD5E-4BF2F55755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ABC7-4008-AD5E-4BF2F55755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268.64</c:v>
                </c:pt>
                <c:pt idx="1">
                  <c:v>129.43</c:v>
                </c:pt>
                <c:pt idx="2">
                  <c:v>139.81</c:v>
                </c:pt>
                <c:pt idx="3">
                  <c:v>206.25</c:v>
                </c:pt>
                <c:pt idx="4">
                  <c:v>202</c:v>
                </c:pt>
              </c:numCache>
            </c:numRef>
          </c:val>
          <c:extLst>
            <c:ext xmlns:c16="http://schemas.microsoft.com/office/drawing/2014/chart" uri="{C3380CC4-5D6E-409C-BE32-E72D297353CC}">
              <c16:uniqueId val="{00000000-FF16-41EB-87FD-B239580C985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FF16-41EB-87FD-B239580C985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742.96</c:v>
                </c:pt>
                <c:pt idx="1">
                  <c:v>745.4</c:v>
                </c:pt>
                <c:pt idx="2">
                  <c:v>707.86</c:v>
                </c:pt>
                <c:pt idx="3">
                  <c:v>804.25</c:v>
                </c:pt>
                <c:pt idx="4">
                  <c:v>765.08</c:v>
                </c:pt>
              </c:numCache>
            </c:numRef>
          </c:val>
          <c:extLst>
            <c:ext xmlns:c16="http://schemas.microsoft.com/office/drawing/2014/chart" uri="{C3380CC4-5D6E-409C-BE32-E72D297353CC}">
              <c16:uniqueId val="{00000000-A2B0-40B7-AB9E-554974D2E91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A2B0-40B7-AB9E-554974D2E91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95.91</c:v>
                </c:pt>
                <c:pt idx="1">
                  <c:v>90.13</c:v>
                </c:pt>
                <c:pt idx="2">
                  <c:v>101.3</c:v>
                </c:pt>
                <c:pt idx="3">
                  <c:v>102.05</c:v>
                </c:pt>
                <c:pt idx="4">
                  <c:v>103.83</c:v>
                </c:pt>
              </c:numCache>
            </c:numRef>
          </c:val>
          <c:extLst>
            <c:ext xmlns:c16="http://schemas.microsoft.com/office/drawing/2014/chart" uri="{C3380CC4-5D6E-409C-BE32-E72D297353CC}">
              <c16:uniqueId val="{00000000-7594-43D4-AB14-AC591E8DDF3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7594-43D4-AB14-AC591E8DDF3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143.47</c:v>
                </c:pt>
                <c:pt idx="1">
                  <c:v>152.80000000000001</c:v>
                </c:pt>
                <c:pt idx="2">
                  <c:v>149.33000000000001</c:v>
                </c:pt>
                <c:pt idx="3">
                  <c:v>148.97</c:v>
                </c:pt>
                <c:pt idx="4">
                  <c:v>146.68</c:v>
                </c:pt>
              </c:numCache>
            </c:numRef>
          </c:val>
          <c:extLst>
            <c:ext xmlns:c16="http://schemas.microsoft.com/office/drawing/2014/chart" uri="{C3380CC4-5D6E-409C-BE32-E72D297353CC}">
              <c16:uniqueId val="{00000000-1136-4831-80DD-45CB61B7911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1136-4831-80DD-45CB61B7911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甲佐町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10326</v>
      </c>
      <c r="AM8" s="45"/>
      <c r="AN8" s="45"/>
      <c r="AO8" s="45"/>
      <c r="AP8" s="45"/>
      <c r="AQ8" s="45"/>
      <c r="AR8" s="45"/>
      <c r="AS8" s="45"/>
      <c r="AT8" s="46">
        <f>データ!$S$6</f>
        <v>57.93</v>
      </c>
      <c r="AU8" s="47"/>
      <c r="AV8" s="47"/>
      <c r="AW8" s="47"/>
      <c r="AX8" s="47"/>
      <c r="AY8" s="47"/>
      <c r="AZ8" s="47"/>
      <c r="BA8" s="47"/>
      <c r="BB8" s="48">
        <f>データ!$T$6</f>
        <v>178.25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39.67</v>
      </c>
      <c r="J10" s="47"/>
      <c r="K10" s="47"/>
      <c r="L10" s="47"/>
      <c r="M10" s="47"/>
      <c r="N10" s="47"/>
      <c r="O10" s="81"/>
      <c r="P10" s="48">
        <f>データ!$P$6</f>
        <v>81.819999999999993</v>
      </c>
      <c r="Q10" s="48"/>
      <c r="R10" s="48"/>
      <c r="S10" s="48"/>
      <c r="T10" s="48"/>
      <c r="U10" s="48"/>
      <c r="V10" s="48"/>
      <c r="W10" s="45">
        <f>データ!$Q$6</f>
        <v>3102</v>
      </c>
      <c r="X10" s="45"/>
      <c r="Y10" s="45"/>
      <c r="Z10" s="45"/>
      <c r="AA10" s="45"/>
      <c r="AB10" s="45"/>
      <c r="AC10" s="45"/>
      <c r="AD10" s="2"/>
      <c r="AE10" s="2"/>
      <c r="AF10" s="2"/>
      <c r="AG10" s="2"/>
      <c r="AH10" s="2"/>
      <c r="AI10" s="2"/>
      <c r="AJ10" s="2"/>
      <c r="AK10" s="2"/>
      <c r="AL10" s="45">
        <f>データ!$U$6</f>
        <v>8347</v>
      </c>
      <c r="AM10" s="45"/>
      <c r="AN10" s="45"/>
      <c r="AO10" s="45"/>
      <c r="AP10" s="45"/>
      <c r="AQ10" s="45"/>
      <c r="AR10" s="45"/>
      <c r="AS10" s="45"/>
      <c r="AT10" s="46">
        <f>データ!$V$6</f>
        <v>22.1</v>
      </c>
      <c r="AU10" s="47"/>
      <c r="AV10" s="47"/>
      <c r="AW10" s="47"/>
      <c r="AX10" s="47"/>
      <c r="AY10" s="47"/>
      <c r="AZ10" s="47"/>
      <c r="BA10" s="47"/>
      <c r="BB10" s="48">
        <f>データ!$W$6</f>
        <v>377.69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77j1kh0++An56vcffqpRCz4GOCfkEmylhvgEhYdz7SSZvdmJ/zilYmpg3am/dixtA47Lr3w1LEeJHIW0YNYWUQ==" saltValue="2mnm2/3xH/9erlTOgoMbn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434442</v>
      </c>
      <c r="D6" s="20">
        <f t="shared" si="3"/>
        <v>46</v>
      </c>
      <c r="E6" s="20">
        <f t="shared" si="3"/>
        <v>1</v>
      </c>
      <c r="F6" s="20">
        <f t="shared" si="3"/>
        <v>0</v>
      </c>
      <c r="G6" s="20">
        <f t="shared" si="3"/>
        <v>1</v>
      </c>
      <c r="H6" s="20" t="str">
        <f t="shared" si="3"/>
        <v>熊本県　甲佐町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39.67</v>
      </c>
      <c r="P6" s="21">
        <f t="shared" si="3"/>
        <v>81.819999999999993</v>
      </c>
      <c r="Q6" s="21">
        <f t="shared" si="3"/>
        <v>3102</v>
      </c>
      <c r="R6" s="21">
        <f t="shared" si="3"/>
        <v>10326</v>
      </c>
      <c r="S6" s="21">
        <f t="shared" si="3"/>
        <v>57.93</v>
      </c>
      <c r="T6" s="21">
        <f t="shared" si="3"/>
        <v>178.25</v>
      </c>
      <c r="U6" s="21">
        <f t="shared" si="3"/>
        <v>8347</v>
      </c>
      <c r="V6" s="21">
        <f t="shared" si="3"/>
        <v>22.1</v>
      </c>
      <c r="W6" s="21">
        <f t="shared" si="3"/>
        <v>377.69</v>
      </c>
      <c r="X6" s="22">
        <f>IF(X7="",NA(),X7)</f>
        <v>100.52</v>
      </c>
      <c r="Y6" s="22">
        <f t="shared" ref="Y6:AG6" si="4">IF(Y7="",NA(),Y7)</f>
        <v>92.3</v>
      </c>
      <c r="Z6" s="22">
        <f t="shared" si="4"/>
        <v>101.98</v>
      </c>
      <c r="AA6" s="22">
        <f t="shared" si="4"/>
        <v>102.55</v>
      </c>
      <c r="AB6" s="22">
        <f t="shared" si="4"/>
        <v>104.24</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268.64</v>
      </c>
      <c r="AU6" s="22">
        <f t="shared" ref="AU6:BC6" si="6">IF(AU7="",NA(),AU7)</f>
        <v>129.43</v>
      </c>
      <c r="AV6" s="22">
        <f t="shared" si="6"/>
        <v>139.81</v>
      </c>
      <c r="AW6" s="22">
        <f t="shared" si="6"/>
        <v>206.25</v>
      </c>
      <c r="AX6" s="22">
        <f t="shared" si="6"/>
        <v>202</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742.96</v>
      </c>
      <c r="BF6" s="22">
        <f t="shared" ref="BF6:BN6" si="7">IF(BF7="",NA(),BF7)</f>
        <v>745.4</v>
      </c>
      <c r="BG6" s="22">
        <f t="shared" si="7"/>
        <v>707.86</v>
      </c>
      <c r="BH6" s="22">
        <f t="shared" si="7"/>
        <v>804.25</v>
      </c>
      <c r="BI6" s="22">
        <f t="shared" si="7"/>
        <v>765.08</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95.91</v>
      </c>
      <c r="BQ6" s="22">
        <f t="shared" ref="BQ6:BY6" si="8">IF(BQ7="",NA(),BQ7)</f>
        <v>90.13</v>
      </c>
      <c r="BR6" s="22">
        <f t="shared" si="8"/>
        <v>101.3</v>
      </c>
      <c r="BS6" s="22">
        <f t="shared" si="8"/>
        <v>102.05</v>
      </c>
      <c r="BT6" s="22">
        <f t="shared" si="8"/>
        <v>103.83</v>
      </c>
      <c r="BU6" s="22">
        <f t="shared" si="8"/>
        <v>87.51</v>
      </c>
      <c r="BV6" s="22">
        <f t="shared" si="8"/>
        <v>84.77</v>
      </c>
      <c r="BW6" s="22">
        <f t="shared" si="8"/>
        <v>87.11</v>
      </c>
      <c r="BX6" s="22">
        <f t="shared" si="8"/>
        <v>82.78</v>
      </c>
      <c r="BY6" s="22">
        <f t="shared" si="8"/>
        <v>84.82</v>
      </c>
      <c r="BZ6" s="21" t="str">
        <f>IF(BZ7="","",IF(BZ7="-","【-】","【"&amp;SUBSTITUTE(TEXT(BZ7,"#,##0.00"),"-","△")&amp;"】"))</f>
        <v>【102.35】</v>
      </c>
      <c r="CA6" s="22">
        <f>IF(CA7="",NA(),CA7)</f>
        <v>143.47</v>
      </c>
      <c r="CB6" s="22">
        <f t="shared" ref="CB6:CJ6" si="9">IF(CB7="",NA(),CB7)</f>
        <v>152.80000000000001</v>
      </c>
      <c r="CC6" s="22">
        <f t="shared" si="9"/>
        <v>149.33000000000001</v>
      </c>
      <c r="CD6" s="22">
        <f t="shared" si="9"/>
        <v>148.97</v>
      </c>
      <c r="CE6" s="22">
        <f t="shared" si="9"/>
        <v>146.68</v>
      </c>
      <c r="CF6" s="22">
        <f t="shared" si="9"/>
        <v>218.42</v>
      </c>
      <c r="CG6" s="22">
        <f t="shared" si="9"/>
        <v>227.27</v>
      </c>
      <c r="CH6" s="22">
        <f t="shared" si="9"/>
        <v>223.98</v>
      </c>
      <c r="CI6" s="22">
        <f t="shared" si="9"/>
        <v>225.09</v>
      </c>
      <c r="CJ6" s="22">
        <f t="shared" si="9"/>
        <v>224.82</v>
      </c>
      <c r="CK6" s="21" t="str">
        <f>IF(CK7="","",IF(CK7="-","【-】","【"&amp;SUBSTITUTE(TEXT(CK7,"#,##0.00"),"-","△")&amp;"】"))</f>
        <v>【167.74】</v>
      </c>
      <c r="CL6" s="22">
        <f>IF(CL7="",NA(),CL7)</f>
        <v>73.2</v>
      </c>
      <c r="CM6" s="22">
        <f t="shared" ref="CM6:CU6" si="10">IF(CM7="",NA(),CM7)</f>
        <v>72.930000000000007</v>
      </c>
      <c r="CN6" s="22">
        <f t="shared" si="10"/>
        <v>71.88</v>
      </c>
      <c r="CO6" s="22">
        <f t="shared" si="10"/>
        <v>74.760000000000005</v>
      </c>
      <c r="CP6" s="22">
        <f t="shared" si="10"/>
        <v>75.540000000000006</v>
      </c>
      <c r="CQ6" s="22">
        <f t="shared" si="10"/>
        <v>50.24</v>
      </c>
      <c r="CR6" s="22">
        <f t="shared" si="10"/>
        <v>50.29</v>
      </c>
      <c r="CS6" s="22">
        <f t="shared" si="10"/>
        <v>49.64</v>
      </c>
      <c r="CT6" s="22">
        <f t="shared" si="10"/>
        <v>49.38</v>
      </c>
      <c r="CU6" s="22">
        <f t="shared" si="10"/>
        <v>50.09</v>
      </c>
      <c r="CV6" s="21" t="str">
        <f>IF(CV7="","",IF(CV7="-","【-】","【"&amp;SUBSTITUTE(TEXT(CV7,"#,##0.00"),"-","△")&amp;"】"))</f>
        <v>【60.29】</v>
      </c>
      <c r="CW6" s="22">
        <f>IF(CW7="",NA(),CW7)</f>
        <v>76.400000000000006</v>
      </c>
      <c r="CX6" s="22">
        <f t="shared" ref="CX6:DF6" si="11">IF(CX7="",NA(),CX7)</f>
        <v>76.3</v>
      </c>
      <c r="CY6" s="22">
        <f t="shared" si="11"/>
        <v>76.099999999999994</v>
      </c>
      <c r="CZ6" s="22">
        <f t="shared" si="11"/>
        <v>74.2</v>
      </c>
      <c r="DA6" s="22">
        <f t="shared" si="11"/>
        <v>73.400000000000006</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43.12</v>
      </c>
      <c r="DI6" s="22">
        <f t="shared" ref="DI6:DQ6" si="12">IF(DI7="",NA(),DI7)</f>
        <v>43.25</v>
      </c>
      <c r="DJ6" s="22">
        <f t="shared" si="12"/>
        <v>45.33</v>
      </c>
      <c r="DK6" s="22">
        <f t="shared" si="12"/>
        <v>43.24</v>
      </c>
      <c r="DL6" s="22">
        <f t="shared" si="12"/>
        <v>44.32</v>
      </c>
      <c r="DM6" s="22">
        <f t="shared" si="12"/>
        <v>45.14</v>
      </c>
      <c r="DN6" s="22">
        <f t="shared" si="12"/>
        <v>45.85</v>
      </c>
      <c r="DO6" s="22">
        <f t="shared" si="12"/>
        <v>47.31</v>
      </c>
      <c r="DP6" s="22">
        <f t="shared" si="12"/>
        <v>47.5</v>
      </c>
      <c r="DQ6" s="22">
        <f t="shared" si="12"/>
        <v>48.41</v>
      </c>
      <c r="DR6" s="21" t="str">
        <f>IF(DR7="","",IF(DR7="-","【-】","【"&amp;SUBSTITUTE(TEXT(DR7,"#,##0.00"),"-","△")&amp;"】"))</f>
        <v>【50.88】</v>
      </c>
      <c r="DS6" s="22">
        <f>IF(DS7="",NA(),DS7)</f>
        <v>42.44</v>
      </c>
      <c r="DT6" s="22">
        <f t="shared" ref="DT6:EB6" si="13">IF(DT7="",NA(),DT7)</f>
        <v>39.1</v>
      </c>
      <c r="DU6" s="22">
        <f t="shared" si="13"/>
        <v>38.93</v>
      </c>
      <c r="DV6" s="22">
        <f t="shared" si="13"/>
        <v>37.25</v>
      </c>
      <c r="DW6" s="22">
        <f t="shared" si="13"/>
        <v>39.409999999999997</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2">
        <f t="shared" ref="EE6:EM6" si="14">IF(EE7="",NA(),EE7)</f>
        <v>2.72</v>
      </c>
      <c r="EF6" s="22">
        <f t="shared" si="14"/>
        <v>0.23</v>
      </c>
      <c r="EG6" s="22">
        <f t="shared" si="14"/>
        <v>1.63</v>
      </c>
      <c r="EH6" s="22">
        <f t="shared" si="14"/>
        <v>0.59</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434442</v>
      </c>
      <c r="D7" s="24">
        <v>46</v>
      </c>
      <c r="E7" s="24">
        <v>1</v>
      </c>
      <c r="F7" s="24">
        <v>0</v>
      </c>
      <c r="G7" s="24">
        <v>1</v>
      </c>
      <c r="H7" s="24" t="s">
        <v>93</v>
      </c>
      <c r="I7" s="24" t="s">
        <v>94</v>
      </c>
      <c r="J7" s="24" t="s">
        <v>95</v>
      </c>
      <c r="K7" s="24" t="s">
        <v>96</v>
      </c>
      <c r="L7" s="24" t="s">
        <v>97</v>
      </c>
      <c r="M7" s="24" t="s">
        <v>98</v>
      </c>
      <c r="N7" s="25" t="s">
        <v>99</v>
      </c>
      <c r="O7" s="25">
        <v>39.67</v>
      </c>
      <c r="P7" s="25">
        <v>81.819999999999993</v>
      </c>
      <c r="Q7" s="25">
        <v>3102</v>
      </c>
      <c r="R7" s="25">
        <v>10326</v>
      </c>
      <c r="S7" s="25">
        <v>57.93</v>
      </c>
      <c r="T7" s="25">
        <v>178.25</v>
      </c>
      <c r="U7" s="25">
        <v>8347</v>
      </c>
      <c r="V7" s="25">
        <v>22.1</v>
      </c>
      <c r="W7" s="25">
        <v>377.69</v>
      </c>
      <c r="X7" s="25">
        <v>100.52</v>
      </c>
      <c r="Y7" s="25">
        <v>92.3</v>
      </c>
      <c r="Z7" s="25">
        <v>101.98</v>
      </c>
      <c r="AA7" s="25">
        <v>102.55</v>
      </c>
      <c r="AB7" s="25">
        <v>104.24</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268.64</v>
      </c>
      <c r="AU7" s="25">
        <v>129.43</v>
      </c>
      <c r="AV7" s="25">
        <v>139.81</v>
      </c>
      <c r="AW7" s="25">
        <v>206.25</v>
      </c>
      <c r="AX7" s="25">
        <v>202</v>
      </c>
      <c r="AY7" s="25">
        <v>293.23</v>
      </c>
      <c r="AZ7" s="25">
        <v>300.14</v>
      </c>
      <c r="BA7" s="25">
        <v>301.04000000000002</v>
      </c>
      <c r="BB7" s="25">
        <v>305.08</v>
      </c>
      <c r="BC7" s="25">
        <v>305.33999999999997</v>
      </c>
      <c r="BD7" s="25">
        <v>261.51</v>
      </c>
      <c r="BE7" s="25">
        <v>742.96</v>
      </c>
      <c r="BF7" s="25">
        <v>745.4</v>
      </c>
      <c r="BG7" s="25">
        <v>707.86</v>
      </c>
      <c r="BH7" s="25">
        <v>804.25</v>
      </c>
      <c r="BI7" s="25">
        <v>765.08</v>
      </c>
      <c r="BJ7" s="25">
        <v>542.29999999999995</v>
      </c>
      <c r="BK7" s="25">
        <v>566.65</v>
      </c>
      <c r="BL7" s="25">
        <v>551.62</v>
      </c>
      <c r="BM7" s="25">
        <v>585.59</v>
      </c>
      <c r="BN7" s="25">
        <v>561.34</v>
      </c>
      <c r="BO7" s="25">
        <v>265.16000000000003</v>
      </c>
      <c r="BP7" s="25">
        <v>95.91</v>
      </c>
      <c r="BQ7" s="25">
        <v>90.13</v>
      </c>
      <c r="BR7" s="25">
        <v>101.3</v>
      </c>
      <c r="BS7" s="25">
        <v>102.05</v>
      </c>
      <c r="BT7" s="25">
        <v>103.83</v>
      </c>
      <c r="BU7" s="25">
        <v>87.51</v>
      </c>
      <c r="BV7" s="25">
        <v>84.77</v>
      </c>
      <c r="BW7" s="25">
        <v>87.11</v>
      </c>
      <c r="BX7" s="25">
        <v>82.78</v>
      </c>
      <c r="BY7" s="25">
        <v>84.82</v>
      </c>
      <c r="BZ7" s="25">
        <v>102.35</v>
      </c>
      <c r="CA7" s="25">
        <v>143.47</v>
      </c>
      <c r="CB7" s="25">
        <v>152.80000000000001</v>
      </c>
      <c r="CC7" s="25">
        <v>149.33000000000001</v>
      </c>
      <c r="CD7" s="25">
        <v>148.97</v>
      </c>
      <c r="CE7" s="25">
        <v>146.68</v>
      </c>
      <c r="CF7" s="25">
        <v>218.42</v>
      </c>
      <c r="CG7" s="25">
        <v>227.27</v>
      </c>
      <c r="CH7" s="25">
        <v>223.98</v>
      </c>
      <c r="CI7" s="25">
        <v>225.09</v>
      </c>
      <c r="CJ7" s="25">
        <v>224.82</v>
      </c>
      <c r="CK7" s="25">
        <v>167.74</v>
      </c>
      <c r="CL7" s="25">
        <v>73.2</v>
      </c>
      <c r="CM7" s="25">
        <v>72.930000000000007</v>
      </c>
      <c r="CN7" s="25">
        <v>71.88</v>
      </c>
      <c r="CO7" s="25">
        <v>74.760000000000005</v>
      </c>
      <c r="CP7" s="25">
        <v>75.540000000000006</v>
      </c>
      <c r="CQ7" s="25">
        <v>50.24</v>
      </c>
      <c r="CR7" s="25">
        <v>50.29</v>
      </c>
      <c r="CS7" s="25">
        <v>49.64</v>
      </c>
      <c r="CT7" s="25">
        <v>49.38</v>
      </c>
      <c r="CU7" s="25">
        <v>50.09</v>
      </c>
      <c r="CV7" s="25">
        <v>60.29</v>
      </c>
      <c r="CW7" s="25">
        <v>76.400000000000006</v>
      </c>
      <c r="CX7" s="25">
        <v>76.3</v>
      </c>
      <c r="CY7" s="25">
        <v>76.099999999999994</v>
      </c>
      <c r="CZ7" s="25">
        <v>74.2</v>
      </c>
      <c r="DA7" s="25">
        <v>73.400000000000006</v>
      </c>
      <c r="DB7" s="25">
        <v>78.650000000000006</v>
      </c>
      <c r="DC7" s="25">
        <v>77.73</v>
      </c>
      <c r="DD7" s="25">
        <v>78.09</v>
      </c>
      <c r="DE7" s="25">
        <v>78.010000000000005</v>
      </c>
      <c r="DF7" s="25">
        <v>77.599999999999994</v>
      </c>
      <c r="DG7" s="25">
        <v>90.12</v>
      </c>
      <c r="DH7" s="25">
        <v>43.12</v>
      </c>
      <c r="DI7" s="25">
        <v>43.25</v>
      </c>
      <c r="DJ7" s="25">
        <v>45.33</v>
      </c>
      <c r="DK7" s="25">
        <v>43.24</v>
      </c>
      <c r="DL7" s="25">
        <v>44.32</v>
      </c>
      <c r="DM7" s="25">
        <v>45.14</v>
      </c>
      <c r="DN7" s="25">
        <v>45.85</v>
      </c>
      <c r="DO7" s="25">
        <v>47.31</v>
      </c>
      <c r="DP7" s="25">
        <v>47.5</v>
      </c>
      <c r="DQ7" s="25">
        <v>48.41</v>
      </c>
      <c r="DR7" s="25">
        <v>50.88</v>
      </c>
      <c r="DS7" s="25">
        <v>42.44</v>
      </c>
      <c r="DT7" s="25">
        <v>39.1</v>
      </c>
      <c r="DU7" s="25">
        <v>38.93</v>
      </c>
      <c r="DV7" s="25">
        <v>37.25</v>
      </c>
      <c r="DW7" s="25">
        <v>39.409999999999997</v>
      </c>
      <c r="DX7" s="25">
        <v>13.58</v>
      </c>
      <c r="DY7" s="25">
        <v>14.13</v>
      </c>
      <c r="DZ7" s="25">
        <v>16.77</v>
      </c>
      <c r="EA7" s="25">
        <v>17.399999999999999</v>
      </c>
      <c r="EB7" s="25">
        <v>18.64</v>
      </c>
      <c r="EC7" s="25">
        <v>22.3</v>
      </c>
      <c r="ED7" s="25">
        <v>0</v>
      </c>
      <c r="EE7" s="25">
        <v>2.72</v>
      </c>
      <c r="EF7" s="25">
        <v>0.23</v>
      </c>
      <c r="EG7" s="25">
        <v>1.63</v>
      </c>
      <c r="EH7" s="25">
        <v>0.59</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前田 大樹</cp:lastModifiedBy>
  <dcterms:created xsi:type="dcterms:W3CDTF">2022-12-01T01:06:15Z</dcterms:created>
  <dcterms:modified xsi:type="dcterms:W3CDTF">2023-01-26T11:51:03Z</dcterms:modified>
  <cp:category/>
</cp:coreProperties>
</file>