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25\共有\課フォルダ\12水・環境課\03_水道係\01_庶務班\経営比較分析表\27 南阿蘇村\上水\"/>
    </mc:Choice>
  </mc:AlternateContent>
  <workbookProtection workbookAlgorithmName="SHA-512" workbookHashValue="pA4/nfl0zqTNuV6yuhCRLCWdh6E3ty+69DybXMc5PaQbnsywK7ASP1cTPPpDAgWMhHWmPCz0q+pmPP9paSia4Q==" workbookSaltValue="wXXvIssEtSq8Sjwfh4rm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<sst xmlns="http://schemas.openxmlformats.org/spreadsheetml/2006/main" count="228" uniqueCount="113">
  <si>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</si>
  <si>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</si>
  <si>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</si>
  <si>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</si>
  <si>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</si>
  <si>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</si>
  <si>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</si>
  <si>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</si>
  <si>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</si>
  <si>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</si>
  <si>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</si>
  <si>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</si>
  <si>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</si>
  <si>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</si>
  <si>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</si>
  <si>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</si>
  <si>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</si>
  <si>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</si>
  <si>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</si>
  <si>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</si>
  <si>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</si>
  <si>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</si>
  <si>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</si>
  <si>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</si>
  <si>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</si>
  <si>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</si>
  <si>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</si>
  <si>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</si>
  <si>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</si>
  <si>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</si>
  <si>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</si>
  <si>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</si>
  <si>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</si>
  <si>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</si>
  <si>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</si>
  <si>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</si>
  <si>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</si>
  <si>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</si>
  <si>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</si>
  <si>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</si>
  <si>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</si>
  <si>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</si>
  <si>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</si>
  <si>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</si>
  <si>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</si>
  <si>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</si>
  <si>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</si>
  <si>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</si>
  <si>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</si>
  <si>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</si>
  <si>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</si>
  <si>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</si>
  <si>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</si>
  <si>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</si>
  <si>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</si>
  <si>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</si>
  <si>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</si>
  <si>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</si>
  <si>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</si>
  <si>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</si>
  <si>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</si>
  <si>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</si>
  <si>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</si>
  <si>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</si>
  <si>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</si>
  <si>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</si>
  <si>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</si>
  <si>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</si>
  <si>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</si>
  <si>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</si>
  <si>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</si>
  <si>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</si>
  <si>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</si>
  <si>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</si>
  <si>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</si>
  <si>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</si>
  <si>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</si>
  <si>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</si>
  <si>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</si>
  <si>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</si>
  <si>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</si>
  <si>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</si>
  <si>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</si>
  <si>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</si>
  <si>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</si>
  <si>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</si>
  <si>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</si>
  <si>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</si>
  <si>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</si>
  <si>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</si>
  <si>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</si>
  <si>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</si>
  <si>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</si>
  <si>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</si>
  <si>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法適用</t>
  </si>
  <si>
    <t>水道事業</t>
  </si>
  <si>
    <t>末端給水事業</t>
  </si>
  <si>
    <t>A9</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</si>
  <si>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</si>
  <si>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</si>
  <si>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</si>
  <si>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</si>
  <si>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</si>
  <si>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</si>
  <si>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</si>
  <si>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</si>
  <si>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</si>
  <si>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</si>
  <si>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</si>
  <si>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</si>
  <si>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熊本地震からの復旧に併せて施設の更新をおこなったが、未だ耐用年数を超えた施設も多く残っており、経営に与える影響を考慮しながら、計画的な整備を進めていく。</t>
    <rPh sb="2" eb="4">
      <t>クマモト</t>
    </rPh>
    <rPh sb="4" eb="6">
      <t>ジシン</t>
    </rPh>
    <rPh sb="9" eb="11">
      <t>フッキュウ</t>
    </rPh>
    <rPh sb="12" eb="13">
      <t>アワ</t>
    </rPh>
    <rPh sb="15" eb="17">
      <t>シセツ</t>
    </rPh>
    <rPh sb="18" eb="20">
      <t>コウシン</t>
    </rPh>
    <rPh sb="28" eb="29">
      <t>イマ</t>
    </rPh>
    <rPh sb="30" eb="34">
      <t>タイヨウネンスウ</t>
    </rPh>
    <rPh sb="35" eb="36">
      <t>コ</t>
    </rPh>
    <rPh sb="38" eb="40">
      <t>シセツ</t>
    </rPh>
    <rPh sb="41" eb="42">
      <t>オオ</t>
    </rPh>
    <rPh sb="43" eb="44">
      <t>ノコ</t>
    </rPh>
    <rPh sb="49" eb="51">
      <t>ケイエイ</t>
    </rPh>
    <rPh sb="52" eb="53">
      <t>アタ</t>
    </rPh>
    <rPh sb="55" eb="57">
      <t>エイキョウ</t>
    </rPh>
    <rPh sb="58" eb="60">
      <t>コウリョ</t>
    </rPh>
    <rPh sb="65" eb="68">
      <t>ケイカクテキ</t>
    </rPh>
    <rPh sb="69" eb="71">
      <t>セイビ</t>
    </rPh>
    <rPh sb="72" eb="73">
      <t>スス</t>
    </rPh>
    <phoneticPr fontId="4"/>
  </si>
  <si>
    <t>　熊本地震からの復旧も概ね完了したが、地震の影響による給水人口・収益の減少、災害復旧事業に伴う企業債並びに有形固定資産の増加が見込まれる。
　また、残る老朽化施設の更新を含め、経営戦略並びに新水道ビジョンに基づき料金改定等をおこない事業経営の改善を図る。</t>
    <rPh sb="1" eb="3">
      <t>クマモト</t>
    </rPh>
    <rPh sb="3" eb="5">
      <t>ジシン</t>
    </rPh>
    <rPh sb="8" eb="10">
      <t>フッキュウ</t>
    </rPh>
    <rPh sb="11" eb="12">
      <t>オオム</t>
    </rPh>
    <rPh sb="13" eb="15">
      <t>カンリョウ</t>
    </rPh>
    <rPh sb="19" eb="21">
      <t>ジシン</t>
    </rPh>
    <rPh sb="22" eb="24">
      <t>エイキョウ</t>
    </rPh>
    <rPh sb="27" eb="29">
      <t>キュウスイ</t>
    </rPh>
    <rPh sb="29" eb="31">
      <t>ジンコウ</t>
    </rPh>
    <rPh sb="32" eb="34">
      <t>シュウエキ</t>
    </rPh>
    <rPh sb="35" eb="37">
      <t>ゲンショウ</t>
    </rPh>
    <rPh sb="38" eb="40">
      <t>サイガイ</t>
    </rPh>
    <rPh sb="40" eb="42">
      <t>フッキュウ</t>
    </rPh>
    <rPh sb="42" eb="44">
      <t>ジギョウ</t>
    </rPh>
    <rPh sb="45" eb="46">
      <t>トモナ</t>
    </rPh>
    <rPh sb="47" eb="49">
      <t>キギョウ</t>
    </rPh>
    <rPh sb="49" eb="50">
      <t>サイ</t>
    </rPh>
    <rPh sb="50" eb="51">
      <t>ナラ</t>
    </rPh>
    <rPh sb="53" eb="55">
      <t>ユウケイ</t>
    </rPh>
    <rPh sb="55" eb="57">
      <t>コテイ</t>
    </rPh>
    <rPh sb="57" eb="59">
      <t>シサン</t>
    </rPh>
    <rPh sb="60" eb="62">
      <t>ゾウカ</t>
    </rPh>
    <rPh sb="63" eb="65">
      <t>ミコ</t>
    </rPh>
    <rPh sb="74" eb="75">
      <t>ノコ</t>
    </rPh>
    <rPh sb="76" eb="79">
      <t>ロウキュウカ</t>
    </rPh>
    <rPh sb="79" eb="81">
      <t>シセツ</t>
    </rPh>
    <rPh sb="82" eb="84">
      <t>コウシン</t>
    </rPh>
    <rPh sb="85" eb="86">
      <t>フク</t>
    </rPh>
    <rPh sb="88" eb="90">
      <t>ケイエイ</t>
    </rPh>
    <rPh sb="90" eb="92">
      <t>センリャク</t>
    </rPh>
    <rPh sb="92" eb="93">
      <t>ナラ</t>
    </rPh>
    <rPh sb="95" eb="96">
      <t>シン</t>
    </rPh>
    <rPh sb="96" eb="98">
      <t>スイドウ</t>
    </rPh>
    <rPh sb="103" eb="104">
      <t>モト</t>
    </rPh>
    <rPh sb="106" eb="108">
      <t>リョウキン</t>
    </rPh>
    <rPh sb="108" eb="110">
      <t>カイテイ</t>
    </rPh>
    <rPh sb="110" eb="111">
      <t>トウ</t>
    </rPh>
    <rPh sb="116" eb="118">
      <t>ジギョウ</t>
    </rPh>
    <rPh sb="118" eb="120">
      <t>ケイエイ</t>
    </rPh>
    <rPh sb="121" eb="123">
      <t>カイゼン</t>
    </rPh>
    <rPh sb="124" eb="125">
      <t>ハカ</t>
    </rPh>
    <phoneticPr fontId="4"/>
  </si>
  <si>
    <t xml:space="preserve">　熊本地震からの復旧は概ね完了したが給水人口の減少、並びに企業債の償還等、多くの課題を抱えている状況である。
　各表の分析は次のとおりである。
①　経常収支比率は、熊本地震で被害を受けた施設
　等の更新を終え、減価償却費等の増加により悪化
　。
③　流動比率は、災害復旧事業に伴う流動負債の減
　によるものである。
④　企業債残高対給水収益比率が高いのは、災害復
　旧事業に伴う企業債借入によるものである。
⑤　熊本地震以降の給水人口の減によるもの。
　　策定した経営戦略並びに新水道ビジョンを今後
　の事業に反映させ、健全化を図る。
</t>
    <rPh sb="1" eb="3">
      <t>クマモト</t>
    </rPh>
    <rPh sb="3" eb="5">
      <t>ジシン</t>
    </rPh>
    <rPh sb="8" eb="10">
      <t>フッキュウ</t>
    </rPh>
    <rPh sb="11" eb="12">
      <t>オオム</t>
    </rPh>
    <rPh sb="13" eb="15">
      <t>カンリョウ</t>
    </rPh>
    <rPh sb="18" eb="20">
      <t>キュウスイ</t>
    </rPh>
    <rPh sb="20" eb="22">
      <t>ジンコウ</t>
    </rPh>
    <rPh sb="23" eb="25">
      <t>ゲンショウ</t>
    </rPh>
    <rPh sb="26" eb="27">
      <t>ナラ</t>
    </rPh>
    <rPh sb="29" eb="31">
      <t>キギョウ</t>
    </rPh>
    <rPh sb="31" eb="32">
      <t>サイ</t>
    </rPh>
    <rPh sb="33" eb="35">
      <t>ショウカン</t>
    </rPh>
    <rPh sb="35" eb="36">
      <t>トウ</t>
    </rPh>
    <rPh sb="37" eb="38">
      <t>オオ</t>
    </rPh>
    <rPh sb="40" eb="42">
      <t>カダイ</t>
    </rPh>
    <rPh sb="43" eb="44">
      <t>カカ</t>
    </rPh>
    <rPh sb="48" eb="50">
      <t>ジョウキョウ</t>
    </rPh>
    <rPh sb="56" eb="58">
      <t>カクヒョウ</t>
    </rPh>
    <rPh sb="59" eb="61">
      <t>ブンセキ</t>
    </rPh>
    <rPh sb="62" eb="63">
      <t>ツギ</t>
    </rPh>
    <rPh sb="74" eb="80">
      <t>ケイジョウシュウシヒリツ</t>
    </rPh>
    <rPh sb="82" eb="84">
      <t>クマモト</t>
    </rPh>
    <rPh sb="84" eb="86">
      <t>ジシン</t>
    </rPh>
    <rPh sb="87" eb="89">
      <t>ヒガイ</t>
    </rPh>
    <rPh sb="90" eb="91">
      <t>ウ</t>
    </rPh>
    <rPh sb="93" eb="95">
      <t>シセツ</t>
    </rPh>
    <rPh sb="97" eb="98">
      <t>トウ</t>
    </rPh>
    <rPh sb="99" eb="101">
      <t>コウシン</t>
    </rPh>
    <rPh sb="102" eb="103">
      <t>オ</t>
    </rPh>
    <rPh sb="105" eb="107">
      <t>ゲンカ</t>
    </rPh>
    <rPh sb="107" eb="109">
      <t>ショウキャク</t>
    </rPh>
    <rPh sb="109" eb="110">
      <t>ヒ</t>
    </rPh>
    <rPh sb="110" eb="111">
      <t>トウ</t>
    </rPh>
    <rPh sb="112" eb="114">
      <t>ゾウカ</t>
    </rPh>
    <rPh sb="127" eb="129">
      <t>ヒリツ</t>
    </rPh>
    <rPh sb="131" eb="133">
      <t>サイガイ</t>
    </rPh>
    <rPh sb="133" eb="135">
      <t>フッキュウ</t>
    </rPh>
    <rPh sb="135" eb="137">
      <t>ジギョウ</t>
    </rPh>
    <rPh sb="138" eb="139">
      <t>トモナ</t>
    </rPh>
    <rPh sb="140" eb="142">
      <t>リュウドウ</t>
    </rPh>
    <rPh sb="142" eb="144">
      <t>フサイ</t>
    </rPh>
    <rPh sb="145" eb="146">
      <t>ゲン</t>
    </rPh>
    <rPh sb="160" eb="162">
      <t>キギョウ</t>
    </rPh>
    <rPh sb="162" eb="163">
      <t>サイ</t>
    </rPh>
    <rPh sb="163" eb="165">
      <t>ザンダカ</t>
    </rPh>
    <rPh sb="165" eb="166">
      <t>タイ</t>
    </rPh>
    <rPh sb="166" eb="168">
      <t>キュウスイ</t>
    </rPh>
    <rPh sb="168" eb="170">
      <t>シュウエキ</t>
    </rPh>
    <rPh sb="170" eb="172">
      <t>ヒリツ</t>
    </rPh>
    <rPh sb="173" eb="174">
      <t>タカ</t>
    </rPh>
    <rPh sb="178" eb="180">
      <t>サイガイ</t>
    </rPh>
    <rPh sb="184" eb="186">
      <t>ジギョウ</t>
    </rPh>
    <rPh sb="187" eb="188">
      <t>トモナ</t>
    </rPh>
    <rPh sb="189" eb="191">
      <t>キギョウ</t>
    </rPh>
    <rPh sb="191" eb="192">
      <t>サイ</t>
    </rPh>
    <rPh sb="192" eb="194">
      <t>カリイレ</t>
    </rPh>
    <rPh sb="206" eb="208">
      <t>クマモト</t>
    </rPh>
    <rPh sb="208" eb="210">
      <t>ジシン</t>
    </rPh>
    <rPh sb="210" eb="212">
      <t>イコウ</t>
    </rPh>
    <rPh sb="213" eb="217">
      <t>キュウスイジンコウ</t>
    </rPh>
    <rPh sb="218" eb="219">
      <t>ゲン</t>
    </rPh>
    <rPh sb="230" eb="232">
      <t>サクテイ</t>
    </rPh>
    <rPh sb="234" eb="236">
      <t>ケイエイ</t>
    </rPh>
    <rPh sb="236" eb="238">
      <t>センリャク</t>
    </rPh>
    <rPh sb="238" eb="239">
      <t>ナラ</t>
    </rPh>
    <rPh sb="241" eb="242">
      <t>シン</t>
    </rPh>
    <rPh sb="242" eb="244">
      <t>スイドウ</t>
    </rPh>
    <rPh sb="249" eb="251">
      <t>コンゴ</t>
    </rPh>
    <rPh sb="254" eb="256">
      <t>ジギョウ</t>
    </rPh>
    <rPh sb="257" eb="259">
      <t>ハンエイ</t>
    </rPh>
    <rPh sb="262" eb="265">
      <t>ケンゼンカ</t>
    </rPh>
    <rPh sb="266" eb="26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</si>
</sst>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6F-4457-8C74-D8C811B29D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c:ext xmlns:c16="http://schemas.microsoft.com/office/drawing/2014/chart" uri="{C3380CC4-5D6E-409C-BE32-E72D297353CC}">
              <c16:uniqueId val="{00000001-1C6F-4457-8C74-D8C811B29D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11.7</c:v>
                </c:pt>
                <c:pt idx="1">
                  <c:v>13.14</c:v>
                </c:pt>
                <c:pt idx="2">
                  <c:v>12.47</c:v>
                </c:pt>
                <c:pt idx="3">
                  <c:v>12.22</c:v>
                </c:pt>
                <c:pt idx="4">
                  <c:v>12.98</c:v>
                </c:pt>
              </c:numCache>
            </c:numRef>
          </c:val>
          <c:extLst>
            <c:ext xmlns:c16="http://schemas.microsoft.com/office/drawing/2014/chart" uri="{C3380CC4-5D6E-409C-BE32-E72D297353CC}">
              <c16:uniqueId val="{00000000-EC05-43D5-A92F-69CB7A3063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c:ext xmlns:c16="http://schemas.microsoft.com/office/drawing/2014/chart" uri="{C3380CC4-5D6E-409C-BE32-E72D297353CC}">
              <c16:uniqueId val="{00000001-EC05-43D5-A92F-69CB7A3063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50FF-4DA0-8126-2AE435E276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c:ext xmlns:c16="http://schemas.microsoft.com/office/drawing/2014/chart" uri="{C3380CC4-5D6E-409C-BE32-E72D297353CC}">
              <c16:uniqueId val="{00000001-50FF-4DA0-8126-2AE435E276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154.41</c:v>
                </c:pt>
                <c:pt idx="1">
                  <c:v>84.05</c:v>
                </c:pt>
                <c:pt idx="2">
                  <c:v>106.66</c:v>
                </c:pt>
                <c:pt idx="3">
                  <c:v>124.91</c:v>
                </c:pt>
                <c:pt idx="4">
                  <c:v>93.12</c:v>
                </c:pt>
              </c:numCache>
            </c:numRef>
          </c:val>
          <c:extLst>
            <c:ext xmlns:c16="http://schemas.microsoft.com/office/drawing/2014/chart" uri="{C3380CC4-5D6E-409C-BE32-E72D297353CC}">
              <c16:uniqueId val="{00000000-5CA3-42F2-8A44-0E8CA3B563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c:ext xmlns:c16="http://schemas.microsoft.com/office/drawing/2014/chart" uri="{C3380CC4-5D6E-409C-BE32-E72D297353CC}">
              <c16:uniqueId val="{00000001-5CA3-42F2-8A44-0E8CA3B563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62.98</c:v>
                </c:pt>
                <c:pt idx="1">
                  <c:v>64.64</c:v>
                </c:pt>
                <c:pt idx="2">
                  <c:v>35.369999999999997</c:v>
                </c:pt>
                <c:pt idx="3">
                  <c:v>37.479999999999997</c:v>
                </c:pt>
                <c:pt idx="4">
                  <c:v>39.020000000000003</c:v>
                </c:pt>
              </c:numCache>
            </c:numRef>
          </c:val>
          <c:extLst>
            <c:ext xmlns:c16="http://schemas.microsoft.com/office/drawing/2014/chart" uri="{C3380CC4-5D6E-409C-BE32-E72D297353CC}">
              <c16:uniqueId val="{00000000-4937-4445-BB34-552D7EC8BD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c:ext xmlns:c16="http://schemas.microsoft.com/office/drawing/2014/chart" uri="{C3380CC4-5D6E-409C-BE32-E72D297353CC}">
              <c16:uniqueId val="{00000001-4937-4445-BB34-552D7EC8BD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16.84</c:v>
                </c:pt>
                <c:pt idx="1">
                  <c:v>16.84</c:v>
                </c:pt>
                <c:pt idx="2">
                  <c:v>16.84</c:v>
                </c:pt>
                <c:pt idx="3">
                  <c:v>16.84</c:v>
                </c:pt>
                <c:pt idx="4">
                  <c:v>16.84</c:v>
                </c:pt>
              </c:numCache>
            </c:numRef>
          </c:val>
          <c:extLst>
            <c:ext xmlns:c16="http://schemas.microsoft.com/office/drawing/2014/chart" uri="{C3380CC4-5D6E-409C-BE32-E72D297353CC}">
              <c16:uniqueId val="{00000000-C06C-4304-B781-F50F937FF7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c:ext xmlns:c16="http://schemas.microsoft.com/office/drawing/2014/chart" uri="{C3380CC4-5D6E-409C-BE32-E72D297353CC}">
              <c16:uniqueId val="{00000001-C06C-4304-B781-F50F937FF7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A9-4539-96B6-5316D2DF07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c:ext xmlns:c16="http://schemas.microsoft.com/office/drawing/2014/chart" uri="{C3380CC4-5D6E-409C-BE32-E72D297353CC}">
              <c16:uniqueId val="{00000001-AAA9-4539-96B6-5316D2DF07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15310.51</c:v>
                </c:pt>
                <c:pt idx="1">
                  <c:v>52813.52</c:v>
                </c:pt>
                <c:pt idx="2">
                  <c:v>33002.129999999997</c:v>
                </c:pt>
                <c:pt idx="3">
                  <c:v>1594.34</c:v>
                </c:pt>
                <c:pt idx="4">
                  <c:v>16485.650000000001</c:v>
                </c:pt>
              </c:numCache>
            </c:numRef>
          </c:val>
          <c:extLst>
            <c:ext xmlns:c16="http://schemas.microsoft.com/office/drawing/2014/chart" uri="{C3380CC4-5D6E-409C-BE32-E72D297353CC}">
              <c16:uniqueId val="{00000000-9654-4479-92B9-18305E28C6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c:ext xmlns:c16="http://schemas.microsoft.com/office/drawing/2014/chart" uri="{C3380CC4-5D6E-409C-BE32-E72D297353CC}">
              <c16:uniqueId val="{00000001-9654-4479-92B9-18305E28C6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559.4</c:v>
                </c:pt>
                <c:pt idx="1">
                  <c:v>673.74</c:v>
                </c:pt>
                <c:pt idx="2">
                  <c:v>917.94</c:v>
                </c:pt>
                <c:pt idx="3">
                  <c:v>890.9</c:v>
                </c:pt>
                <c:pt idx="4">
                  <c:v>820.92</c:v>
                </c:pt>
              </c:numCache>
            </c:numRef>
          </c:val>
          <c:extLst>
            <c:ext xmlns:c16="http://schemas.microsoft.com/office/drawing/2014/chart" uri="{C3380CC4-5D6E-409C-BE32-E72D297353CC}">
              <c16:uniqueId val="{00000000-EB1B-49D3-94C1-CA890A64EC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c:ext xmlns:c16="http://schemas.microsoft.com/office/drawing/2014/chart" uri="{C3380CC4-5D6E-409C-BE32-E72D297353CC}">
              <c16:uniqueId val="{00000001-EB1B-49D3-94C1-CA890A64EC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66.67</c:v>
                </c:pt>
                <c:pt idx="1">
                  <c:v>80.27</c:v>
                </c:pt>
                <c:pt idx="2">
                  <c:v>60.35</c:v>
                </c:pt>
                <c:pt idx="3">
                  <c:v>63.14</c:v>
                </c:pt>
                <c:pt idx="4">
                  <c:v>61.36</c:v>
                </c:pt>
              </c:numCache>
            </c:numRef>
          </c:val>
          <c:extLst>
            <c:ext xmlns:c16="http://schemas.microsoft.com/office/drawing/2014/chart" uri="{C3380CC4-5D6E-409C-BE32-E72D297353CC}">
              <c16:uniqueId val="{00000000-CDA4-4FD7-BFFD-3326C1AA03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c:ext xmlns:c16="http://schemas.microsoft.com/office/drawing/2014/chart" uri="{C3380CC4-5D6E-409C-BE32-E72D297353CC}">
              <c16:uniqueId val="{00000001-CDA4-4FD7-BFFD-3326C1AA03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194.7</c:v>
                </c:pt>
                <c:pt idx="1">
                  <c:v>156.12</c:v>
                </c:pt>
                <c:pt idx="2">
                  <c:v>209.18</c:v>
                </c:pt>
                <c:pt idx="3">
                  <c:v>207.08</c:v>
                </c:pt>
                <c:pt idx="4">
                  <c:v>205.86</c:v>
                </c:pt>
              </c:numCache>
            </c:numRef>
          </c:val>
          <c:extLst>
            <c:ext xmlns:c16="http://schemas.microsoft.com/office/drawing/2014/chart" uri="{C3380CC4-5D6E-409C-BE32-E72D297353CC}">
              <c16:uniqueId val="{00000000-374E-4008-A437-4A0A8C97DA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c:ext xmlns:c16="http://schemas.microsoft.com/office/drawing/2014/chart" uri="{C3380CC4-5D6E-409C-BE32-E72D297353CC}">
              <c16:uniqueId val="{00000001-374E-4008-A437-4A0A8C97DA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南阿蘇村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自治体職員</v>
      </c>
      <c r="AE8" s="44"/>
      <c r="AF8" s="44"/>
      <c r="AG8" s="44"/>
      <c r="AH8" s="44"/>
      <c r="AI8" s="44"/>
      <c r="AJ8" s="44"/>
      <c r="AK8" s="2"/>
      <c r="AL8" s="45">
        <f>データ!$R$6</f>
        <v>10285</v>
      </c>
      <c r="AM8" s="45"/>
      <c r="AN8" s="45"/>
      <c r="AO8" s="45"/>
      <c r="AP8" s="45"/>
      <c r="AQ8" s="45"/>
      <c r="AR8" s="45"/>
      <c r="AS8" s="45"/>
      <c r="AT8" s="46">
        <f>データ!$S$6</f>
        <v>137.32</v>
      </c>
      <c r="AU8" s="47"/>
      <c r="AV8" s="47"/>
      <c r="AW8" s="47"/>
      <c r="AX8" s="47"/>
      <c r="AY8" s="47"/>
      <c r="AZ8" s="47"/>
      <c r="BA8" s="47"/>
      <c r="BB8" s="48">
        <f>データ!$T$6</f>
        <v>74.900000000000006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80.47</v>
      </c>
      <c r="J10" s="47"/>
      <c r="K10" s="47"/>
      <c r="L10" s="47"/>
      <c r="M10" s="47"/>
      <c r="N10" s="47"/>
      <c r="O10" s="81"/>
      <c r="P10" s="48">
        <f>データ!$P$6</f>
        <v>5.99</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613</v>
      </c>
      <c r="AM10" s="45"/>
      <c r="AN10" s="45"/>
      <c r="AO10" s="45"/>
      <c r="AP10" s="45"/>
      <c r="AQ10" s="45"/>
      <c r="AR10" s="45"/>
      <c r="AS10" s="45"/>
      <c r="AT10" s="46">
        <f>データ!$V$6</f>
        <v>4.26</v>
      </c>
      <c r="AU10" s="47"/>
      <c r="AV10" s="47"/>
      <c r="AW10" s="47"/>
      <c r="AX10" s="47"/>
      <c r="AY10" s="47"/>
      <c r="AZ10" s="47"/>
      <c r="BA10" s="47"/>
      <c r="BB10" s="48">
        <f>データ!$W$6</f>
        <v>143.9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HZpNkhHO31dijaNgTcgfl5mSyz8NyI8NrUgF3GPtOnvDHVEM2f2H+KsSjdI2qyDOWo4rw1Ex32f+evtcq7RXQ==" saltValue="sdGNYrafQI3fu4VJppId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434337</v>
      </c>
      <c r="D6" s="20">
        <f t="shared" si="3"/>
        <v>46</v>
      </c>
      <c r="E6" s="20">
        <f t="shared" si="3"/>
        <v>1</v>
      </c>
      <c r="F6" s="20">
        <f t="shared" si="3"/>
        <v>0</v>
      </c>
      <c r="G6" s="20">
        <f t="shared" si="3"/>
        <v>1</v>
      </c>
      <c r="H6" s="20" t="str">
        <f t="shared" si="3"/>
        <v>熊本県　南阿蘇村</v>
      </c>
      <c r="I6" s="20" t="str">
        <f t="shared" si="3"/>
        <v>法適用</v>
      </c>
      <c r="J6" s="20" t="str">
        <f t="shared" si="3"/>
        <v>水道事業</v>
      </c>
      <c r="K6" s="20" t="str">
        <f t="shared" si="3"/>
        <v>末端給水事業</v>
      </c>
      <c r="L6" s="20" t="str">
        <f t="shared" si="3"/>
        <v>A9</v>
      </c>
      <c r="M6" s="20" t="str">
        <f t="shared" si="3"/>
        <v>自治体職員</v>
      </c>
      <c r="N6" s="21" t="str">
        <f t="shared" si="3"/>
        <v>-</v>
      </c>
      <c r="O6" s="21">
        <f t="shared" si="3"/>
        <v>80.47</v>
      </c>
      <c r="P6" s="21">
        <f t="shared" si="3"/>
        <v>5.99</v>
      </c>
      <c r="Q6" s="21">
        <f t="shared" si="3"/>
        <v>2200</v>
      </c>
      <c r="R6" s="21">
        <f t="shared" si="3"/>
        <v>10285</v>
      </c>
      <c r="S6" s="21">
        <f t="shared" si="3"/>
        <v>137.32</v>
      </c>
      <c r="T6" s="21">
        <f t="shared" si="3"/>
        <v>74.900000000000006</v>
      </c>
      <c r="U6" s="21">
        <f t="shared" si="3"/>
        <v>613</v>
      </c>
      <c r="V6" s="21">
        <f t="shared" si="3"/>
        <v>4.26</v>
      </c>
      <c r="W6" s="21">
        <f t="shared" si="3"/>
        <v>143.9</v>
      </c>
      <c r="X6" s="22">
        <f>IF(X7="",NA(),X7)</f>
        <v>154.41</v>
      </c>
      <c r="Y6" s="22">
        <f t="shared" ref="Y6:AG6" si="4">IF(Y7="",NA(),Y7)</f>
        <v>84.05</v>
      </c>
      <c r="Z6" s="22">
        <f t="shared" si="4"/>
        <v>106.66</v>
      </c>
      <c r="AA6" s="22">
        <f t="shared" si="4"/>
        <v>124.91</v>
      </c>
      <c r="AB6" s="22">
        <f t="shared" si="4"/>
        <v>93.12</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15310.51</v>
      </c>
      <c r="AU6" s="22">
        <f t="shared" ref="AU6:BC6" si="6">IF(AU7="",NA(),AU7)</f>
        <v>52813.52</v>
      </c>
      <c r="AV6" s="22">
        <f t="shared" si="6"/>
        <v>33002.129999999997</v>
      </c>
      <c r="AW6" s="22">
        <f t="shared" si="6"/>
        <v>1594.34</v>
      </c>
      <c r="AX6" s="22">
        <f t="shared" si="6"/>
        <v>16485.650000000001</v>
      </c>
      <c r="AY6" s="22">
        <f t="shared" si="6"/>
        <v>445.85</v>
      </c>
      <c r="AZ6" s="22">
        <f t="shared" si="6"/>
        <v>450.54</v>
      </c>
      <c r="BA6" s="22">
        <f t="shared" si="6"/>
        <v>348.88</v>
      </c>
      <c r="BB6" s="22">
        <f t="shared" si="6"/>
        <v>381.07</v>
      </c>
      <c r="BC6" s="22">
        <f t="shared" si="6"/>
        <v>367.4</v>
      </c>
      <c r="BD6" s="21" t="str">
        <f>IF(BD7="","",IF(BD7="-","【-】","【"&amp;SUBSTITUTE(TEXT(BD7,"#,##0.00"),"-","△")&amp;"】"))</f>
        <v>【261.51】</v>
      </c>
      <c r="BE6" s="22">
        <f>IF(BE7="",NA(),BE7)</f>
        <v>559.4</v>
      </c>
      <c r="BF6" s="22">
        <f t="shared" ref="BF6:BN6" si="7">IF(BF7="",NA(),BF7)</f>
        <v>673.74</v>
      </c>
      <c r="BG6" s="22">
        <f t="shared" si="7"/>
        <v>917.94</v>
      </c>
      <c r="BH6" s="22">
        <f t="shared" si="7"/>
        <v>890.9</v>
      </c>
      <c r="BI6" s="22">
        <f t="shared" si="7"/>
        <v>820.92</v>
      </c>
      <c r="BJ6" s="22">
        <f t="shared" si="7"/>
        <v>516.34</v>
      </c>
      <c r="BK6" s="22">
        <f t="shared" si="7"/>
        <v>496.56</v>
      </c>
      <c r="BL6" s="22">
        <f t="shared" si="7"/>
        <v>540.38</v>
      </c>
      <c r="BM6" s="22">
        <f t="shared" si="7"/>
        <v>556.47</v>
      </c>
      <c r="BN6" s="22">
        <f t="shared" si="7"/>
        <v>564.99</v>
      </c>
      <c r="BO6" s="21" t="str">
        <f>IF(BO7="","",IF(BO7="-","【-】","【"&amp;SUBSTITUTE(TEXT(BO7,"#,##0.00"),"-","△")&amp;"】"))</f>
        <v>【265.16】</v>
      </c>
      <c r="BP6" s="22">
        <f>IF(BP7="",NA(),BP7)</f>
        <v>66.67</v>
      </c>
      <c r="BQ6" s="22">
        <f t="shared" ref="BQ6:BY6" si="8">IF(BQ7="",NA(),BQ7)</f>
        <v>80.27</v>
      </c>
      <c r="BR6" s="22">
        <f t="shared" si="8"/>
        <v>60.35</v>
      </c>
      <c r="BS6" s="22">
        <f t="shared" si="8"/>
        <v>63.14</v>
      </c>
      <c r="BT6" s="22">
        <f t="shared" si="8"/>
        <v>61.36</v>
      </c>
      <c r="BU6" s="22">
        <f t="shared" si="8"/>
        <v>83.27</v>
      </c>
      <c r="BV6" s="22">
        <f t="shared" si="8"/>
        <v>84.9</v>
      </c>
      <c r="BW6" s="22">
        <f t="shared" si="8"/>
        <v>83.22</v>
      </c>
      <c r="BX6" s="22">
        <f t="shared" si="8"/>
        <v>78.67</v>
      </c>
      <c r="BY6" s="22">
        <f t="shared" si="8"/>
        <v>80.56</v>
      </c>
      <c r="BZ6" s="21" t="str">
        <f>IF(BZ7="","",IF(BZ7="-","【-】","【"&amp;SUBSTITUTE(TEXT(BZ7,"#,##0.00"),"-","△")&amp;"】"))</f>
        <v>【102.35】</v>
      </c>
      <c r="CA6" s="22">
        <f>IF(CA7="",NA(),CA7)</f>
        <v>194.7</v>
      </c>
      <c r="CB6" s="22">
        <f t="shared" ref="CB6:CJ6" si="9">IF(CB7="",NA(),CB7)</f>
        <v>156.12</v>
      </c>
      <c r="CC6" s="22">
        <f t="shared" si="9"/>
        <v>209.18</v>
      </c>
      <c r="CD6" s="22">
        <f t="shared" si="9"/>
        <v>207.08</v>
      </c>
      <c r="CE6" s="22">
        <f t="shared" si="9"/>
        <v>205.86</v>
      </c>
      <c r="CF6" s="22">
        <f t="shared" si="9"/>
        <v>228.81</v>
      </c>
      <c r="CG6" s="22">
        <f t="shared" si="9"/>
        <v>231.9</v>
      </c>
      <c r="CH6" s="22">
        <f t="shared" si="9"/>
        <v>234.17</v>
      </c>
      <c r="CI6" s="22">
        <f t="shared" si="9"/>
        <v>257.95</v>
      </c>
      <c r="CJ6" s="22">
        <f t="shared" si="9"/>
        <v>260.87</v>
      </c>
      <c r="CK6" s="21" t="str">
        <f>IF(CK7="","",IF(CK7="-","【-】","【"&amp;SUBSTITUTE(TEXT(CK7,"#,##0.00"),"-","△")&amp;"】"))</f>
        <v>【167.74】</v>
      </c>
      <c r="CL6" s="22">
        <f>IF(CL7="",NA(),CL7)</f>
        <v>11.7</v>
      </c>
      <c r="CM6" s="22">
        <f t="shared" ref="CM6:CU6" si="10">IF(CM7="",NA(),CM7)</f>
        <v>13.14</v>
      </c>
      <c r="CN6" s="22">
        <f t="shared" si="10"/>
        <v>12.47</v>
      </c>
      <c r="CO6" s="22">
        <f t="shared" si="10"/>
        <v>12.22</v>
      </c>
      <c r="CP6" s="22">
        <f t="shared" si="10"/>
        <v>12.98</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90</v>
      </c>
      <c r="CX6" s="22">
        <f t="shared" ref="CX6:DF6" si="11">IF(CX7="",NA(),CX7)</f>
        <v>90</v>
      </c>
      <c r="CY6" s="22">
        <f t="shared" si="11"/>
        <v>90</v>
      </c>
      <c r="CZ6" s="22">
        <f t="shared" si="11"/>
        <v>90</v>
      </c>
      <c r="DA6" s="22">
        <f t="shared" si="11"/>
        <v>90</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62.98</v>
      </c>
      <c r="DI6" s="22">
        <f t="shared" ref="DI6:DQ6" si="12">IF(DI7="",NA(),DI7)</f>
        <v>64.64</v>
      </c>
      <c r="DJ6" s="22">
        <f t="shared" si="12"/>
        <v>35.369999999999997</v>
      </c>
      <c r="DK6" s="22">
        <f t="shared" si="12"/>
        <v>37.479999999999997</v>
      </c>
      <c r="DL6" s="22">
        <f t="shared" si="12"/>
        <v>39.020000000000003</v>
      </c>
      <c r="DM6" s="22">
        <f t="shared" si="12"/>
        <v>51.89</v>
      </c>
      <c r="DN6" s="22">
        <f t="shared" si="12"/>
        <v>54.09</v>
      </c>
      <c r="DO6" s="22">
        <f t="shared" si="12"/>
        <v>52.73</v>
      </c>
      <c r="DP6" s="22">
        <f t="shared" si="12"/>
        <v>53.25</v>
      </c>
      <c r="DQ6" s="22">
        <f t="shared" si="12"/>
        <v>53.4</v>
      </c>
      <c r="DR6" s="21" t="str">
        <f>IF(DR7="","",IF(DR7="-","【-】","【"&amp;SUBSTITUTE(TEXT(DR7,"#,##0.00"),"-","△")&amp;"】"))</f>
        <v>【50.88】</v>
      </c>
      <c r="DS6" s="22">
        <f>IF(DS7="",NA(),DS7)</f>
        <v>16.84</v>
      </c>
      <c r="DT6" s="22">
        <f t="shared" ref="DT6:EB6" si="13">IF(DT7="",NA(),DT7)</f>
        <v>16.84</v>
      </c>
      <c r="DU6" s="22">
        <f t="shared" si="13"/>
        <v>16.84</v>
      </c>
      <c r="DV6" s="22">
        <f t="shared" si="13"/>
        <v>16.84</v>
      </c>
      <c r="DW6" s="22">
        <f t="shared" si="13"/>
        <v>16.84</v>
      </c>
      <c r="DX6" s="22">
        <f t="shared" si="13"/>
        <v>14.74</v>
      </c>
      <c r="DY6" s="22">
        <f t="shared" si="13"/>
        <v>18.68</v>
      </c>
      <c r="DZ6" s="22">
        <f t="shared" si="13"/>
        <v>19.91</v>
      </c>
      <c r="EA6" s="22">
        <f t="shared" si="13"/>
        <v>23.02</v>
      </c>
      <c r="EB6" s="22">
        <f t="shared" si="13"/>
        <v>21.86</v>
      </c>
      <c r="EC6" s="21" t="str">
        <f>IF(EC7="","",IF(EC7="-","【-】","【"&amp;SUBSTITUTE(TEXT(EC7,"#,##0.00"),"-","△")&amp;"】"))</f>
        <v>【22.30】</v>
      </c>
      <c r="ED6" s="21">
        <f>IF(ED7="",NA(),ED7)</f>
        <v>0</v>
      </c>
      <c r="EE6" s="21">
        <f t="shared" ref="EE6:EM6" si="14">IF(EE7="",NA(),EE7)</f>
        <v>0</v>
      </c>
      <c r="EF6" s="21">
        <f t="shared" si="14"/>
        <v>0</v>
      </c>
      <c r="EG6" s="21">
        <f t="shared" si="14"/>
        <v>0</v>
      </c>
      <c r="EH6" s="21">
        <f t="shared" si="14"/>
        <v>0</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434337</v>
      </c>
      <c r="D7" s="24">
        <v>46</v>
      </c>
      <c r="E7" s="24">
        <v>1</v>
      </c>
      <c r="F7" s="24">
        <v>0</v>
      </c>
      <c r="G7" s="24">
        <v>1</v>
      </c>
      <c r="H7" s="24" t="s">
        <v>93</v>
      </c>
      <c r="I7" s="24" t="s">
        <v>94</v>
      </c>
      <c r="J7" s="24" t="s">
        <v>95</v>
      </c>
      <c r="K7" s="24" t="s">
        <v>96</v>
      </c>
      <c r="L7" s="24" t="s">
        <v>97</v>
      </c>
      <c r="M7" s="24" t="s">
        <v>98</v>
      </c>
      <c r="N7" s="25" t="s">
        <v>99</v>
      </c>
      <c r="O7" s="25">
        <v>80.47</v>
      </c>
      <c r="P7" s="25">
        <v>5.99</v>
      </c>
      <c r="Q7" s="25">
        <v>2200</v>
      </c>
      <c r="R7" s="25">
        <v>10285</v>
      </c>
      <c r="S7" s="25">
        <v>137.32</v>
      </c>
      <c r="T7" s="25">
        <v>74.900000000000006</v>
      </c>
      <c r="U7" s="25">
        <v>613</v>
      </c>
      <c r="V7" s="25">
        <v>4.26</v>
      </c>
      <c r="W7" s="25">
        <v>143.9</v>
      </c>
      <c r="X7" s="25">
        <v>154.41</v>
      </c>
      <c r="Y7" s="25">
        <v>84.05</v>
      </c>
      <c r="Z7" s="25">
        <v>106.66</v>
      </c>
      <c r="AA7" s="25">
        <v>124.91</v>
      </c>
      <c r="AB7" s="25">
        <v>93.12</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15310.51</v>
      </c>
      <c r="AU7" s="25">
        <v>52813.52</v>
      </c>
      <c r="AV7" s="25">
        <v>33002.129999999997</v>
      </c>
      <c r="AW7" s="25">
        <v>1594.34</v>
      </c>
      <c r="AX7" s="25">
        <v>16485.650000000001</v>
      </c>
      <c r="AY7" s="25">
        <v>445.85</v>
      </c>
      <c r="AZ7" s="25">
        <v>450.54</v>
      </c>
      <c r="BA7" s="25">
        <v>348.88</v>
      </c>
      <c r="BB7" s="25">
        <v>381.07</v>
      </c>
      <c r="BC7" s="25">
        <v>367.4</v>
      </c>
      <c r="BD7" s="25">
        <v>261.51</v>
      </c>
      <c r="BE7" s="25">
        <v>559.4</v>
      </c>
      <c r="BF7" s="25">
        <v>673.74</v>
      </c>
      <c r="BG7" s="25">
        <v>917.94</v>
      </c>
      <c r="BH7" s="25">
        <v>890.9</v>
      </c>
      <c r="BI7" s="25">
        <v>820.92</v>
      </c>
      <c r="BJ7" s="25">
        <v>516.34</v>
      </c>
      <c r="BK7" s="25">
        <v>496.56</v>
      </c>
      <c r="BL7" s="25">
        <v>540.38</v>
      </c>
      <c r="BM7" s="25">
        <v>556.47</v>
      </c>
      <c r="BN7" s="25">
        <v>564.99</v>
      </c>
      <c r="BO7" s="25">
        <v>265.16000000000003</v>
      </c>
      <c r="BP7" s="25">
        <v>66.67</v>
      </c>
      <c r="BQ7" s="25">
        <v>80.27</v>
      </c>
      <c r="BR7" s="25">
        <v>60.35</v>
      </c>
      <c r="BS7" s="25">
        <v>63.14</v>
      </c>
      <c r="BT7" s="25">
        <v>61.36</v>
      </c>
      <c r="BU7" s="25">
        <v>83.27</v>
      </c>
      <c r="BV7" s="25">
        <v>84.9</v>
      </c>
      <c r="BW7" s="25">
        <v>83.22</v>
      </c>
      <c r="BX7" s="25">
        <v>78.67</v>
      </c>
      <c r="BY7" s="25">
        <v>80.56</v>
      </c>
      <c r="BZ7" s="25">
        <v>102.35</v>
      </c>
      <c r="CA7" s="25">
        <v>194.7</v>
      </c>
      <c r="CB7" s="25">
        <v>156.12</v>
      </c>
      <c r="CC7" s="25">
        <v>209.18</v>
      </c>
      <c r="CD7" s="25">
        <v>207.08</v>
      </c>
      <c r="CE7" s="25">
        <v>205.86</v>
      </c>
      <c r="CF7" s="25">
        <v>228.81</v>
      </c>
      <c r="CG7" s="25">
        <v>231.9</v>
      </c>
      <c r="CH7" s="25">
        <v>234.17</v>
      </c>
      <c r="CI7" s="25">
        <v>257.95</v>
      </c>
      <c r="CJ7" s="25">
        <v>260.87</v>
      </c>
      <c r="CK7" s="25">
        <v>167.74</v>
      </c>
      <c r="CL7" s="25">
        <v>11.7</v>
      </c>
      <c r="CM7" s="25">
        <v>13.14</v>
      </c>
      <c r="CN7" s="25">
        <v>12.47</v>
      </c>
      <c r="CO7" s="25">
        <v>12.22</v>
      </c>
      <c r="CP7" s="25">
        <v>12.98</v>
      </c>
      <c r="CQ7" s="25">
        <v>38.979999999999997</v>
      </c>
      <c r="CR7" s="25">
        <v>39.61</v>
      </c>
      <c r="CS7" s="25">
        <v>41.06</v>
      </c>
      <c r="CT7" s="25">
        <v>39.94</v>
      </c>
      <c r="CU7" s="25">
        <v>40.19</v>
      </c>
      <c r="CV7" s="25">
        <v>60.29</v>
      </c>
      <c r="CW7" s="25">
        <v>90</v>
      </c>
      <c r="CX7" s="25">
        <v>90</v>
      </c>
      <c r="CY7" s="25">
        <v>90</v>
      </c>
      <c r="CZ7" s="25">
        <v>90</v>
      </c>
      <c r="DA7" s="25">
        <v>90</v>
      </c>
      <c r="DB7" s="25">
        <v>75.010000000000005</v>
      </c>
      <c r="DC7" s="25">
        <v>72.959999999999994</v>
      </c>
      <c r="DD7" s="25">
        <v>72.42</v>
      </c>
      <c r="DE7" s="25">
        <v>69.41</v>
      </c>
      <c r="DF7" s="25">
        <v>71.52</v>
      </c>
      <c r="DG7" s="25">
        <v>90.12</v>
      </c>
      <c r="DH7" s="25">
        <v>62.98</v>
      </c>
      <c r="DI7" s="25">
        <v>64.64</v>
      </c>
      <c r="DJ7" s="25">
        <v>35.369999999999997</v>
      </c>
      <c r="DK7" s="25">
        <v>37.479999999999997</v>
      </c>
      <c r="DL7" s="25">
        <v>39.020000000000003</v>
      </c>
      <c r="DM7" s="25">
        <v>51.89</v>
      </c>
      <c r="DN7" s="25">
        <v>54.09</v>
      </c>
      <c r="DO7" s="25">
        <v>52.73</v>
      </c>
      <c r="DP7" s="25">
        <v>53.25</v>
      </c>
      <c r="DQ7" s="25">
        <v>53.4</v>
      </c>
      <c r="DR7" s="25">
        <v>50.88</v>
      </c>
      <c r="DS7" s="25">
        <v>16.84</v>
      </c>
      <c r="DT7" s="25">
        <v>16.84</v>
      </c>
      <c r="DU7" s="25">
        <v>16.84</v>
      </c>
      <c r="DV7" s="25">
        <v>16.84</v>
      </c>
      <c r="DW7" s="25">
        <v>16.84</v>
      </c>
      <c r="DX7" s="25">
        <v>14.74</v>
      </c>
      <c r="DY7" s="25">
        <v>18.68</v>
      </c>
      <c r="DZ7" s="25">
        <v>19.91</v>
      </c>
      <c r="EA7" s="25">
        <v>23.02</v>
      </c>
      <c r="EB7" s="25">
        <v>21.86</v>
      </c>
      <c r="EC7" s="25">
        <v>22.3</v>
      </c>
      <c r="ED7" s="25">
        <v>0</v>
      </c>
      <c r="EE7" s="25">
        <v>0</v>
      </c>
      <c r="EF7" s="25">
        <v>0</v>
      </c>
      <c r="EG7" s="25">
        <v>0</v>
      </c>
      <c r="EH7" s="25">
        <v>0</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2023-01-23T23:07:29Z</cp:lastPrinted>
  <dcterms:created xsi:type="dcterms:W3CDTF">2022-12-01T01:06:12Z</dcterms:created>
  <dcterms:modified xsi:type="dcterms:W3CDTF">2023-01-30T02:33:04Z</dcterms:modified>
  <cp:category/>
</cp:coreProperties>
</file>