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share\宇城市\1市長\13上下水道局\1上下水道課\2庶務係【係長フォルダ】R4.4.1～\01 水道事業会計\○各種調査・報告・通知\経営比較分析表\R4年度\02.提出\"/>
    </mc:Choice>
  </mc:AlternateContent>
  <workbookProtection workbookAlgorithmName="SHA-512" workbookHashValue="+KmaTQdft8mdyvTBIv4B4+k123npRLhXvAgqDACohxIzvcOlYn03RD8hcfRw0Q9KmrInUyQIV5EeU/mOZmhNlw==" workbookSaltValue="0BcwAlM9LMuFJyqs7sqZ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<sst xmlns="http://schemas.openxmlformats.org/spreadsheetml/2006/main" count="228" uniqueCount="115">
  <si>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</si>
  <si>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</si>
  <si>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</si>
  <si>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</si>
  <si>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</si>
  <si>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</si>
  <si>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</si>
  <si>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</si>
  <si>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</si>
  <si>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</si>
  <si>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</si>
  <si>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</si>
  <si>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</si>
  <si>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</si>
  <si>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</si>
  <si>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</si>
  <si>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</si>
  <si>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</si>
  <si>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</si>
  <si>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</si>
  <si>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</si>
  <si>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</si>
  <si>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</si>
  <si>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</si>
  <si>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</si>
  <si>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</si>
  <si>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</si>
  <si>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</si>
  <si>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</si>
  <si>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</si>
  <si>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</si>
  <si>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</si>
  <si>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</si>
  <si>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</si>
  <si>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</si>
  <si>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</si>
  <si>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</si>
  <si>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</si>
  <si>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</si>
  <si>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</si>
  <si>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</si>
  <si>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</si>
  <si>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</si>
  <si>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</si>
  <si>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</si>
  <si>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</si>
  <si>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</si>
  <si>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</si>
  <si>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</si>
  <si>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</si>
  <si>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</si>
  <si>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</si>
  <si>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</si>
  <si>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</si>
  <si>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</si>
  <si>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</si>
  <si>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</si>
  <si>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</si>
  <si>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</si>
  <si>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</si>
  <si>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</si>
  <si>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</si>
  <si>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</si>
  <si>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</si>
  <si>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</si>
  <si>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</si>
  <si>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</si>
  <si>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</si>
  <si>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</si>
  <si>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</si>
  <si>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</si>
  <si>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</si>
  <si>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</si>
  <si>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</si>
  <si>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</si>
  <si>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</si>
  <si>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</si>
  <si>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</si>
  <si>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</si>
  <si>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</si>
  <si>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</si>
  <si>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</si>
  <si>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</si>
  <si>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</si>
  <si>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</si>
  <si>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</si>
  <si>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</si>
  <si>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</si>
  <si>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</si>
  <si>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</si>
  <si>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</si>
  <si>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</si>
  <si>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</si>
  <si>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</si>
  <si>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</si>
  <si>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</si>
  <si>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</si>
  <si>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</si>
  <si>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</si>
  <si>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</si>
  <si>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</si>
  <si>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</si>
  <si>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</si>
  <si>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</si>
  <si>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</si>
  <si>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</si>
  <si>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</si>
  <si>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</si>
  <si>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</si>
  <si>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</si>
  <si>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</si>
  <si>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</si>
  <si>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1"/>
        <color theme="1"/>
        <rFont val="ＭＳ ゴシック"/>
        <family val="3"/>
        <charset val="128"/>
      </rPr>
      <t>①･･･</t>
    </r>
    <r>
      <rPr>
        <sz val="11"/>
        <color theme="1"/>
        <rFont val="ＭＳ ゴシック"/>
        <family val="3"/>
        <charset val="128"/>
      </rPr>
      <t xml:space="preserve">有収水量の減少に伴う給水収益の減少があったものの、退職給付引当金の減少や企業債利息の減少などの影響により数値は改善した。
</t>
    </r>
    <r>
      <rPr>
        <u/>
        <sz val="11"/>
        <color theme="1"/>
        <rFont val="ＭＳ ゴシック"/>
        <family val="3"/>
        <charset val="128"/>
      </rPr>
      <t>②･･･</t>
    </r>
    <r>
      <rPr>
        <sz val="11"/>
        <color theme="1"/>
        <rFont val="ＭＳ ゴシック"/>
        <family val="3"/>
        <charset val="128"/>
      </rPr>
      <t xml:space="preserve">営業活動で生じた損失を繰越利益剰余金で補填したが欠損金が生じた。
　このことから、給水収益の強化を図り、経営健全化に向けた取組が必要である。
</t>
    </r>
    <r>
      <rPr>
        <u/>
        <sz val="11"/>
        <color theme="1"/>
        <rFont val="ＭＳ ゴシック"/>
        <family val="3"/>
        <charset val="128"/>
      </rPr>
      <t>③④･･･</t>
    </r>
    <r>
      <rPr>
        <sz val="11"/>
        <color theme="1"/>
        <rFont val="ＭＳ ゴシック"/>
        <family val="3"/>
        <charset val="128"/>
      </rPr>
      <t xml:space="preserve">起債償還のピークは過ぎたものの、依然として残高が多く、水道事業会計を圧迫している状況にある。今後の償還額減少に併せ、管路更新による新たな起債についても、優先度の高い施設を選定することで、比率改善を図る。
</t>
    </r>
    <r>
      <rPr>
        <u/>
        <sz val="11"/>
        <color theme="1"/>
        <rFont val="ＭＳ ゴシック"/>
        <family val="3"/>
        <charset val="128"/>
      </rPr>
      <t>⑤⑥･･･</t>
    </r>
    <r>
      <rPr>
        <sz val="11"/>
        <color theme="1"/>
        <rFont val="ＭＳ ゴシック"/>
        <family val="3"/>
        <charset val="128"/>
      </rPr>
      <t xml:space="preserve">給水原価に対する費用は経常的経費が主であり、削減が難しく、改善するためには料金改定により供給単価を上げる必要がある。
</t>
    </r>
    <r>
      <rPr>
        <u/>
        <sz val="11"/>
        <color theme="1"/>
        <rFont val="ＭＳ ゴシック"/>
        <family val="3"/>
        <charset val="128"/>
      </rPr>
      <t>⑦･･･</t>
    </r>
    <r>
      <rPr>
        <sz val="11"/>
        <color theme="1"/>
        <rFont val="ＭＳ ゴシック"/>
        <family val="3"/>
        <charset val="128"/>
      </rPr>
      <t xml:space="preserve">施設利用率が低い状況から、施設の見直しやダウンサイジングにより、適切な施設規模に改善することで、経営基盤の強化を図る。
</t>
    </r>
    <r>
      <rPr>
        <u/>
        <sz val="11"/>
        <color theme="1"/>
        <rFont val="ＭＳ ゴシック"/>
        <family val="3"/>
        <charset val="128"/>
      </rPr>
      <t>⑧･･･</t>
    </r>
    <r>
      <rPr>
        <sz val="11"/>
        <color theme="1"/>
        <rFont val="ＭＳ ゴシック"/>
        <family val="3"/>
        <charset val="128"/>
      </rPr>
      <t>有収率は横ばいが続いているが、水道管の老朽化に伴う漏水が増えてきている状況にある。</t>
    </r>
    <rPh sb="4" eb="6">
      <t>ユウシュウ</t>
    </rPh>
    <rPh sb="6" eb="8">
      <t>スイリョウ</t>
    </rPh>
    <rPh sb="9" eb="11">
      <t>ゲンショウ</t>
    </rPh>
    <rPh sb="12" eb="13">
      <t>トモナ</t>
    </rPh>
    <rPh sb="14" eb="16">
      <t>キュウスイ</t>
    </rPh>
    <rPh sb="16" eb="18">
      <t>シュウエキ</t>
    </rPh>
    <rPh sb="19" eb="21">
      <t>ゲンショウ</t>
    </rPh>
    <rPh sb="29" eb="31">
      <t>タイショク</t>
    </rPh>
    <rPh sb="31" eb="33">
      <t>キュウフ</t>
    </rPh>
    <rPh sb="33" eb="36">
      <t>ヒキアテキン</t>
    </rPh>
    <rPh sb="37" eb="39">
      <t>ゲンショウ</t>
    </rPh>
    <rPh sb="40" eb="43">
      <t>キギョウサイ</t>
    </rPh>
    <rPh sb="43" eb="45">
      <t>リソク</t>
    </rPh>
    <rPh sb="46" eb="48">
      <t>ゲンショウ</t>
    </rPh>
    <rPh sb="51" eb="53">
      <t>エイキョウ</t>
    </rPh>
    <rPh sb="56" eb="58">
      <t>スウチ</t>
    </rPh>
    <rPh sb="59" eb="61">
      <t>カイゼン</t>
    </rPh>
    <rPh sb="69" eb="71">
      <t>エイギョウ</t>
    </rPh>
    <rPh sb="71" eb="73">
      <t>カツドウ</t>
    </rPh>
    <rPh sb="74" eb="75">
      <t>ショウ</t>
    </rPh>
    <rPh sb="77" eb="79">
      <t>ソンシツ</t>
    </rPh>
    <rPh sb="80" eb="82">
      <t>クリコシ</t>
    </rPh>
    <rPh sb="82" eb="84">
      <t>リエキ</t>
    </rPh>
    <rPh sb="84" eb="87">
      <t>ジョウヨキン</t>
    </rPh>
    <rPh sb="88" eb="90">
      <t>ホテン</t>
    </rPh>
    <rPh sb="93" eb="96">
      <t>ケッソンキン</t>
    </rPh>
    <rPh sb="97" eb="98">
      <t>ショウ</t>
    </rPh>
    <rPh sb="293" eb="295">
      <t>カイテイ</t>
    </rPh>
    <rPh sb="383" eb="386">
      <t>ユウシュウリツ</t>
    </rPh>
    <rPh sb="387" eb="388">
      <t>ヨコ</t>
    </rPh>
    <rPh sb="391" eb="392">
      <t>ツヅ</t>
    </rPh>
    <rPh sb="398" eb="401">
      <t>スイドウカン</t>
    </rPh>
    <rPh sb="402" eb="405">
      <t>ロウキュウカ</t>
    </rPh>
    <rPh sb="406" eb="407">
      <t>トモナ</t>
    </rPh>
    <rPh sb="408" eb="410">
      <t>ロウスイ</t>
    </rPh>
    <rPh sb="411" eb="412">
      <t>フ</t>
    </rPh>
    <rPh sb="418" eb="420">
      <t>ジョウキョウ</t>
    </rPh>
    <phoneticPr fontId="4"/>
  </si>
  <si>
    <t>　水道管については、年々老朽化が進んでおり、漏水による緊急的修繕が増加している状況にある。
　また、配水池や浄水場などの水道施設も老朽化が進んでおり、大規模な改修や修理が必要な時期である。
　令和2年度に策定したアセットマネジメント計画に基づき、合理的かつ計画的な更新、改修を予定している。</t>
    <phoneticPr fontId="4"/>
  </si>
  <si>
    <t>　今後の給水人口減少に伴い、給水収益の減少が見込まれる。一方で、水道施設の老朽化が進み、施設更新費用が増加することから、現状維持では水道事業の経営悪化が予想される。
　このため、平成31年4月に上水道事業と簡易水道事業の会計を統合し、経営の健全化促進と経営基盤の強化を図った。
　しかし、令和2年4月からの受水単価上昇に伴う営業費用の増加により、経営状況は悪化し、経営の合理化だけでは事業改善は困難な状況にある。
　このことから、料金体系の見直しを実施し、令和5年4月に料金改定を行う。
　また、計画的な水道施設の更新や長寿命化を図る。</t>
    <rPh sb="215" eb="217">
      <t>リョウキン</t>
    </rPh>
    <rPh sb="217" eb="219">
      <t>タイケイ</t>
    </rPh>
    <rPh sb="220" eb="222">
      <t>ミナオ</t>
    </rPh>
    <rPh sb="224" eb="226">
      <t>ジッシ</t>
    </rPh>
    <rPh sb="228" eb="230">
      <t>レイワ</t>
    </rPh>
    <rPh sb="231" eb="232">
      <t>ネン</t>
    </rPh>
    <rPh sb="233" eb="234">
      <t>ガツ</t>
    </rPh>
    <rPh sb="235" eb="237">
      <t>リョウキン</t>
    </rPh>
    <rPh sb="237" eb="239">
      <t>カイテイ</t>
    </rPh>
    <rPh sb="240" eb="2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</si>
</sst>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0.08</c:v>
                </c:pt>
                <c:pt idx="2">
                  <c:v>0.27</c:v>
                </c:pt>
                <c:pt idx="3">
                  <c:v>0.39</c:v>
                </c:pt>
                <c:pt idx="4">
                  <c:v>0.18</c:v>
                </c:pt>
              </c:numCache>
            </c:numRef>
          </c:val>
          <c:extLst>
            <c:ext xmlns:c16="http://schemas.microsoft.com/office/drawing/2014/chart" uri="{C3380CC4-5D6E-409C-BE32-E72D297353CC}">
              <c16:uniqueId val="{00000000-005A-4044-8ECA-F82BC5E7CA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05A-4044-8ECA-F82BC5E7CA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43.31</c:v>
                </c:pt>
                <c:pt idx="1">
                  <c:v>42.98</c:v>
                </c:pt>
                <c:pt idx="2">
                  <c:v>44.17</c:v>
                </c:pt>
                <c:pt idx="3">
                  <c:v>44.67</c:v>
                </c:pt>
                <c:pt idx="4">
                  <c:v>43.98</c:v>
                </c:pt>
              </c:numCache>
            </c:numRef>
          </c:val>
          <c:extLst>
            <c:ext xmlns:c16="http://schemas.microsoft.com/office/drawing/2014/chart" uri="{C3380CC4-5D6E-409C-BE32-E72D297353CC}">
              <c16:uniqueId val="{00000000-ABDF-4E29-9C59-4468903281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BDF-4E29-9C59-4468903281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83.18</c:v>
                </c:pt>
                <c:pt idx="1">
                  <c:v>84.56</c:v>
                </c:pt>
                <c:pt idx="2">
                  <c:v>84.17</c:v>
                </c:pt>
                <c:pt idx="3">
                  <c:v>84.32</c:v>
                </c:pt>
                <c:pt idx="4">
                  <c:v>84.49</c:v>
                </c:pt>
              </c:numCache>
            </c:numRef>
          </c:val>
          <c:extLst>
            <c:ext xmlns:c16="http://schemas.microsoft.com/office/drawing/2014/chart" uri="{C3380CC4-5D6E-409C-BE32-E72D297353CC}">
              <c16:uniqueId val="{00000000-8CB7-4B17-ABEB-014DDF90C6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CB7-4B17-ABEB-014DDF90C6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107.96</c:v>
                </c:pt>
                <c:pt idx="1">
                  <c:v>112.47</c:v>
                </c:pt>
                <c:pt idx="2">
                  <c:v>98.66</c:v>
                </c:pt>
                <c:pt idx="3">
                  <c:v>86.09</c:v>
                </c:pt>
                <c:pt idx="4">
                  <c:v>89.73</c:v>
                </c:pt>
              </c:numCache>
            </c:numRef>
          </c:val>
          <c:extLst>
            <c:ext xmlns:c16="http://schemas.microsoft.com/office/drawing/2014/chart" uri="{C3380CC4-5D6E-409C-BE32-E72D297353CC}">
              <c16:uniqueId val="{00000000-84F5-4D67-B73F-93EA2176CA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4F5-4D67-B73F-93EA2176CA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55.06</c:v>
                </c:pt>
                <c:pt idx="1">
                  <c:v>56.63</c:v>
                </c:pt>
                <c:pt idx="2">
                  <c:v>53.82</c:v>
                </c:pt>
                <c:pt idx="3">
                  <c:v>55.7</c:v>
                </c:pt>
                <c:pt idx="4">
                  <c:v>57.62</c:v>
                </c:pt>
              </c:numCache>
            </c:numRef>
          </c:val>
          <c:extLst>
            <c:ext xmlns:c16="http://schemas.microsoft.com/office/drawing/2014/chart" uri="{C3380CC4-5D6E-409C-BE32-E72D297353CC}">
              <c16:uniqueId val="{00000000-49E3-4FF8-AFC8-B5C0A576A7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49E3-4FF8-AFC8-B5C0A576A7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E-4DEE-91D5-BD68A4058E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29E-4DEE-91D5-BD68A4058E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4.57</c:v>
                </c:pt>
              </c:numCache>
            </c:numRef>
          </c:val>
          <c:extLst>
            <c:ext xmlns:c16="http://schemas.microsoft.com/office/drawing/2014/chart" uri="{C3380CC4-5D6E-409C-BE32-E72D297353CC}">
              <c16:uniqueId val="{00000000-9460-4490-B4F5-D176565DF9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460-4490-B4F5-D176565DF9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71.44</c:v>
                </c:pt>
                <c:pt idx="1">
                  <c:v>84.68</c:v>
                </c:pt>
                <c:pt idx="2">
                  <c:v>68.11</c:v>
                </c:pt>
                <c:pt idx="3">
                  <c:v>105.71</c:v>
                </c:pt>
                <c:pt idx="4">
                  <c:v>120.93</c:v>
                </c:pt>
              </c:numCache>
            </c:numRef>
          </c:val>
          <c:extLst>
            <c:ext xmlns:c16="http://schemas.microsoft.com/office/drawing/2014/chart" uri="{C3380CC4-5D6E-409C-BE32-E72D297353CC}">
              <c16:uniqueId val="{00000000-9F4E-4171-A44B-CFB0420784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9F4E-4171-A44B-CFB0420784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476.69</c:v>
                </c:pt>
                <c:pt idx="1">
                  <c:v>429.4</c:v>
                </c:pt>
                <c:pt idx="2">
                  <c:v>419.52</c:v>
                </c:pt>
                <c:pt idx="3">
                  <c:v>382.27</c:v>
                </c:pt>
                <c:pt idx="4">
                  <c:v>352.47</c:v>
                </c:pt>
              </c:numCache>
            </c:numRef>
          </c:val>
          <c:extLst>
            <c:ext xmlns:c16="http://schemas.microsoft.com/office/drawing/2014/chart" uri="{C3380CC4-5D6E-409C-BE32-E72D297353CC}">
              <c16:uniqueId val="{00000000-4F45-4BEB-9AEC-89FABEB8B1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4F45-4BEB-9AEC-89FABEB8B1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91.47</c:v>
                </c:pt>
                <c:pt idx="1">
                  <c:v>92.21</c:v>
                </c:pt>
                <c:pt idx="2">
                  <c:v>89.35</c:v>
                </c:pt>
                <c:pt idx="3">
                  <c:v>80.3</c:v>
                </c:pt>
                <c:pt idx="4">
                  <c:v>84.39</c:v>
                </c:pt>
              </c:numCache>
            </c:numRef>
          </c:val>
          <c:extLst>
            <c:ext xmlns:c16="http://schemas.microsoft.com/office/drawing/2014/chart" uri="{C3380CC4-5D6E-409C-BE32-E72D297353CC}">
              <c16:uniqueId val="{00000000-EDA6-4437-9A95-061C046B57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DA6-4437-9A95-061C046B57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250.16</c:v>
                </c:pt>
                <c:pt idx="1">
                  <c:v>248.16</c:v>
                </c:pt>
                <c:pt idx="2">
                  <c:v>248.38</c:v>
                </c:pt>
                <c:pt idx="3">
                  <c:v>276.8</c:v>
                </c:pt>
                <c:pt idx="4">
                  <c:v>264.13</c:v>
                </c:pt>
              </c:numCache>
            </c:numRef>
          </c:val>
          <c:extLst>
            <c:ext xmlns:c16="http://schemas.microsoft.com/office/drawing/2014/chart" uri="{C3380CC4-5D6E-409C-BE32-E72D297353CC}">
              <c16:uniqueId val="{00000000-0627-490B-A2C7-8263316F64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0627-490B-A2C7-8263316F64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宇城市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57981</v>
      </c>
      <c r="AM8" s="66"/>
      <c r="AN8" s="66"/>
      <c r="AO8" s="66"/>
      <c r="AP8" s="66"/>
      <c r="AQ8" s="66"/>
      <c r="AR8" s="66"/>
      <c r="AS8" s="66"/>
      <c r="AT8" s="37">
        <f>データ!$S$6</f>
        <v>188.61</v>
      </c>
      <c r="AU8" s="38"/>
      <c r="AV8" s="38"/>
      <c r="AW8" s="38"/>
      <c r="AX8" s="38"/>
      <c r="AY8" s="38"/>
      <c r="AZ8" s="38"/>
      <c r="BA8" s="38"/>
      <c r="BB8" s="55">
        <f>データ!$T$6</f>
        <v>307.41000000000003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62.35</v>
      </c>
      <c r="J10" s="38"/>
      <c r="K10" s="38"/>
      <c r="L10" s="38"/>
      <c r="M10" s="38"/>
      <c r="N10" s="38"/>
      <c r="O10" s="65"/>
      <c r="P10" s="55">
        <f>データ!$P$6</f>
        <v>74.040000000000006</v>
      </c>
      <c r="Q10" s="55"/>
      <c r="R10" s="55"/>
      <c r="S10" s="55"/>
      <c r="T10" s="55"/>
      <c r="U10" s="55"/>
      <c r="V10" s="55"/>
      <c r="W10" s="66">
        <f>データ!$Q$6</f>
        <v>4570</v>
      </c>
      <c r="X10" s="66"/>
      <c r="Y10" s="66"/>
      <c r="Z10" s="66"/>
      <c r="AA10" s="66"/>
      <c r="AB10" s="66"/>
      <c r="AC10" s="66"/>
      <c r="AD10" s="2"/>
      <c r="AE10" s="2"/>
      <c r="AF10" s="2"/>
      <c r="AG10" s="2"/>
      <c r="AH10" s="2"/>
      <c r="AI10" s="2"/>
      <c r="AJ10" s="2"/>
      <c r="AK10" s="2"/>
      <c r="AL10" s="66">
        <f>データ!$U$6</f>
        <v>42689</v>
      </c>
      <c r="AM10" s="66"/>
      <c r="AN10" s="66"/>
      <c r="AO10" s="66"/>
      <c r="AP10" s="66"/>
      <c r="AQ10" s="66"/>
      <c r="AR10" s="66"/>
      <c r="AS10" s="66"/>
      <c r="AT10" s="37">
        <f>データ!$V$6</f>
        <v>76.92</v>
      </c>
      <c r="AU10" s="38"/>
      <c r="AV10" s="38"/>
      <c r="AW10" s="38"/>
      <c r="AX10" s="38"/>
      <c r="AY10" s="38"/>
      <c r="AZ10" s="38"/>
      <c r="BA10" s="38"/>
      <c r="BB10" s="55">
        <f>データ!$W$6</f>
        <v>554.98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tosCOSufOcHzYIVFVknvCXsfP6hkuWzpPzdAjADcA+t4yg2JNf7RdEZxa+1xHn6xo1Zw8Z5GN5svtrSaju7+A==" saltValue="62IzXPZIgZazURbBVoFr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432130</v>
      </c>
      <c r="D6" s="20">
        <f t="shared" si="3"/>
        <v>46</v>
      </c>
      <c r="E6" s="20">
        <f t="shared" si="3"/>
        <v>1</v>
      </c>
      <c r="F6" s="20">
        <f t="shared" si="3"/>
        <v>0</v>
      </c>
      <c r="G6" s="20">
        <f t="shared" si="3"/>
        <v>1</v>
      </c>
      <c r="H6" s="20" t="str">
        <f t="shared" si="3"/>
        <v>熊本県　宇城市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62.35</v>
      </c>
      <c r="P6" s="21">
        <f t="shared" si="3"/>
        <v>74.040000000000006</v>
      </c>
      <c r="Q6" s="21">
        <f t="shared" si="3"/>
        <v>4570</v>
      </c>
      <c r="R6" s="21">
        <f t="shared" si="3"/>
        <v>57981</v>
      </c>
      <c r="S6" s="21">
        <f t="shared" si="3"/>
        <v>188.61</v>
      </c>
      <c r="T6" s="21">
        <f t="shared" si="3"/>
        <v>307.41000000000003</v>
      </c>
      <c r="U6" s="21">
        <f t="shared" si="3"/>
        <v>42689</v>
      </c>
      <c r="V6" s="21">
        <f t="shared" si="3"/>
        <v>76.92</v>
      </c>
      <c r="W6" s="21">
        <f t="shared" si="3"/>
        <v>554.98</v>
      </c>
      <c r="X6" s="22">
        <f>IF(X7="",NA(),X7)</f>
        <v>107.96</v>
      </c>
      <c r="Y6" s="22">
        <f t="shared" ref="Y6:AG6" si="4">IF(Y7="",NA(),Y7)</f>
        <v>112.47</v>
      </c>
      <c r="Z6" s="22">
        <f t="shared" si="4"/>
        <v>98.66</v>
      </c>
      <c r="AA6" s="22">
        <f t="shared" si="4"/>
        <v>86.09</v>
      </c>
      <c r="AB6" s="22">
        <f t="shared" si="4"/>
        <v>89.73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2">
        <f t="shared" si="5"/>
        <v>4.57</v>
      </c>
      <c r="AN6" s="22">
        <f t="shared" si="5"/>
        <v>3.56</v>
      </c>
      <c r="AO6" s="22">
        <f t="shared" si="5"/>
        <v>2.74</v>
      </c>
      <c r="AP6" s="22">
        <f t="shared" si="5"/>
        <v>3.7</v>
      </c>
      <c r="AQ6" s="22">
        <f t="shared" si="5"/>
        <v>4.34</v>
      </c>
      <c r="AR6" s="22">
        <f t="shared" si="5"/>
        <v>4.6900000000000004</v>
      </c>
      <c r="AS6" s="21" t="str">
        <f>IF(AS7="","",IF(AS7="-","【-】","【"&amp;SUBSTITUTE(TEXT(AS7,"#,##0.00"),"-","△")&amp;"】"))</f>
        <v>【1.30】</v>
      </c>
      <c r="AT6" s="22">
        <f>IF(AT7="",NA(),AT7)</f>
        <v>71.44</v>
      </c>
      <c r="AU6" s="22">
        <f t="shared" ref="AU6:BC6" si="6">IF(AU7="",NA(),AU7)</f>
        <v>84.68</v>
      </c>
      <c r="AV6" s="22">
        <f t="shared" si="6"/>
        <v>68.11</v>
      </c>
      <c r="AW6" s="22">
        <f t="shared" si="6"/>
        <v>105.71</v>
      </c>
      <c r="AX6" s="22">
        <f t="shared" si="6"/>
        <v>120.93</v>
      </c>
      <c r="AY6" s="22">
        <f t="shared" si="6"/>
        <v>357.34</v>
      </c>
      <c r="AZ6" s="22">
        <f t="shared" si="6"/>
        <v>366.03</v>
      </c>
      <c r="BA6" s="22">
        <f t="shared" si="6"/>
        <v>365.18</v>
      </c>
      <c r="BB6" s="22">
        <f t="shared" si="6"/>
        <v>327.77</v>
      </c>
      <c r="BC6" s="22">
        <f t="shared" si="6"/>
        <v>338.02</v>
      </c>
      <c r="BD6" s="21" t="str">
        <f>IF(BD7="","",IF(BD7="-","【-】","【"&amp;SUBSTITUTE(TEXT(BD7,"#,##0.00"),"-","△")&amp;"】"))</f>
        <v>【261.51】</v>
      </c>
      <c r="BE6" s="22">
        <f>IF(BE7="",NA(),BE7)</f>
        <v>476.69</v>
      </c>
      <c r="BF6" s="22">
        <f t="shared" ref="BF6:BN6" si="7">IF(BF7="",NA(),BF7)</f>
        <v>429.4</v>
      </c>
      <c r="BG6" s="22">
        <f t="shared" si="7"/>
        <v>419.52</v>
      </c>
      <c r="BH6" s="22">
        <f t="shared" si="7"/>
        <v>382.27</v>
      </c>
      <c r="BI6" s="22">
        <f t="shared" si="7"/>
        <v>352.47</v>
      </c>
      <c r="BJ6" s="22">
        <f t="shared" si="7"/>
        <v>373.69</v>
      </c>
      <c r="BK6" s="22">
        <f t="shared" si="7"/>
        <v>370.12</v>
      </c>
      <c r="BL6" s="22">
        <f t="shared" si="7"/>
        <v>371.65</v>
      </c>
      <c r="BM6" s="22">
        <f t="shared" si="7"/>
        <v>397.1</v>
      </c>
      <c r="BN6" s="22">
        <f t="shared" si="7"/>
        <v>379.91</v>
      </c>
      <c r="BO6" s="21" t="str">
        <f>IF(BO7="","",IF(BO7="-","【-】","【"&amp;SUBSTITUTE(TEXT(BO7,"#,##0.00"),"-","△")&amp;"】"))</f>
        <v>【265.16】</v>
      </c>
      <c r="BP6" s="22">
        <f>IF(BP7="",NA(),BP7)</f>
        <v>91.47</v>
      </c>
      <c r="BQ6" s="22">
        <f t="shared" ref="BQ6:BY6" si="8">IF(BQ7="",NA(),BQ7)</f>
        <v>92.21</v>
      </c>
      <c r="BR6" s="22">
        <f t="shared" si="8"/>
        <v>89.35</v>
      </c>
      <c r="BS6" s="22">
        <f t="shared" si="8"/>
        <v>80.3</v>
      </c>
      <c r="BT6" s="22">
        <f t="shared" si="8"/>
        <v>84.39</v>
      </c>
      <c r="BU6" s="22">
        <f t="shared" si="8"/>
        <v>99.87</v>
      </c>
      <c r="BV6" s="22">
        <f t="shared" si="8"/>
        <v>100.42</v>
      </c>
      <c r="BW6" s="22">
        <f t="shared" si="8"/>
        <v>98.77</v>
      </c>
      <c r="BX6" s="22">
        <f t="shared" si="8"/>
        <v>95.79</v>
      </c>
      <c r="BY6" s="22">
        <f t="shared" si="8"/>
        <v>98.3</v>
      </c>
      <c r="BZ6" s="21" t="str">
        <f>IF(BZ7="","",IF(BZ7="-","【-】","【"&amp;SUBSTITUTE(TEXT(BZ7,"#,##0.00"),"-","△")&amp;"】"))</f>
        <v>【102.35】</v>
      </c>
      <c r="CA6" s="22">
        <f>IF(CA7="",NA(),CA7)</f>
        <v>250.16</v>
      </c>
      <c r="CB6" s="22">
        <f t="shared" ref="CB6:CJ6" si="9">IF(CB7="",NA(),CB7)</f>
        <v>248.16</v>
      </c>
      <c r="CC6" s="22">
        <f t="shared" si="9"/>
        <v>248.38</v>
      </c>
      <c r="CD6" s="22">
        <f t="shared" si="9"/>
        <v>276.8</v>
      </c>
      <c r="CE6" s="22">
        <f t="shared" si="9"/>
        <v>264.13</v>
      </c>
      <c r="CF6" s="22">
        <f t="shared" si="9"/>
        <v>171.81</v>
      </c>
      <c r="CG6" s="22">
        <f t="shared" si="9"/>
        <v>171.67</v>
      </c>
      <c r="CH6" s="22">
        <f t="shared" si="9"/>
        <v>173.67</v>
      </c>
      <c r="CI6" s="22">
        <f t="shared" si="9"/>
        <v>171.13</v>
      </c>
      <c r="CJ6" s="22">
        <f t="shared" si="9"/>
        <v>173.7</v>
      </c>
      <c r="CK6" s="21" t="str">
        <f>IF(CK7="","",IF(CK7="-","【-】","【"&amp;SUBSTITUTE(TEXT(CK7,"#,##0.00"),"-","△")&amp;"】"))</f>
        <v>【167.74】</v>
      </c>
      <c r="CL6" s="22">
        <f>IF(CL7="",NA(),CL7)</f>
        <v>43.31</v>
      </c>
      <c r="CM6" s="22">
        <f t="shared" ref="CM6:CU6" si="10">IF(CM7="",NA(),CM7)</f>
        <v>42.98</v>
      </c>
      <c r="CN6" s="22">
        <f t="shared" si="10"/>
        <v>44.17</v>
      </c>
      <c r="CO6" s="22">
        <f t="shared" si="10"/>
        <v>44.67</v>
      </c>
      <c r="CP6" s="22">
        <f t="shared" si="10"/>
        <v>43.98</v>
      </c>
      <c r="CQ6" s="22">
        <f t="shared" si="10"/>
        <v>60.03</v>
      </c>
      <c r="CR6" s="22">
        <f t="shared" si="10"/>
        <v>59.74</v>
      </c>
      <c r="CS6" s="22">
        <f t="shared" si="10"/>
        <v>59.67</v>
      </c>
      <c r="CT6" s="22">
        <f t="shared" si="10"/>
        <v>60.12</v>
      </c>
      <c r="CU6" s="22">
        <f t="shared" si="10"/>
        <v>60.34</v>
      </c>
      <c r="CV6" s="21" t="str">
        <f>IF(CV7="","",IF(CV7="-","【-】","【"&amp;SUBSTITUTE(TEXT(CV7,"#,##0.00"),"-","△")&amp;"】"))</f>
        <v>【60.29】</v>
      </c>
      <c r="CW6" s="22">
        <f>IF(CW7="",NA(),CW7)</f>
        <v>83.18</v>
      </c>
      <c r="CX6" s="22">
        <f t="shared" ref="CX6:DF6" si="11">IF(CX7="",NA(),CX7)</f>
        <v>84.56</v>
      </c>
      <c r="CY6" s="22">
        <f t="shared" si="11"/>
        <v>84.17</v>
      </c>
      <c r="CZ6" s="22">
        <f t="shared" si="11"/>
        <v>84.32</v>
      </c>
      <c r="DA6" s="22">
        <f t="shared" si="11"/>
        <v>84.49</v>
      </c>
      <c r="DB6" s="22">
        <f t="shared" si="11"/>
        <v>84.81</v>
      </c>
      <c r="DC6" s="22">
        <f t="shared" si="11"/>
        <v>84.8</v>
      </c>
      <c r="DD6" s="22">
        <f t="shared" si="11"/>
        <v>84.6</v>
      </c>
      <c r="DE6" s="22">
        <f t="shared" si="11"/>
        <v>84.24</v>
      </c>
      <c r="DF6" s="22">
        <f t="shared" si="11"/>
        <v>84.19</v>
      </c>
      <c r="DG6" s="21" t="str">
        <f>IF(DG7="","",IF(DG7="-","【-】","【"&amp;SUBSTITUTE(TEXT(DG7,"#,##0.00"),"-","△")&amp;"】"))</f>
        <v>【90.12】</v>
      </c>
      <c r="DH6" s="22">
        <f>IF(DH7="",NA(),DH7)</f>
        <v>55.06</v>
      </c>
      <c r="DI6" s="22">
        <f t="shared" ref="DI6:DQ6" si="12">IF(DI7="",NA(),DI7)</f>
        <v>56.63</v>
      </c>
      <c r="DJ6" s="22">
        <f t="shared" si="12"/>
        <v>53.82</v>
      </c>
      <c r="DK6" s="22">
        <f t="shared" si="12"/>
        <v>55.7</v>
      </c>
      <c r="DL6" s="22">
        <f t="shared" si="12"/>
        <v>57.62</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19.32</v>
      </c>
      <c r="EC6" s="21" t="str">
        <f>IF(EC7="","",IF(EC7="-","【-】","【"&amp;SUBSTITUTE(TEXT(EC7,"#,##0.00"),"-","△")&amp;"】"))</f>
        <v>【22.30】</v>
      </c>
      <c r="ED6" s="22">
        <f>IF(ED7="",NA(),ED7)</f>
        <v>0.2</v>
      </c>
      <c r="EE6" s="22">
        <f t="shared" ref="EE6:EM6" si="14">IF(EE7="",NA(),EE7)</f>
        <v>0.08</v>
      </c>
      <c r="EF6" s="22">
        <f t="shared" si="14"/>
        <v>0.27</v>
      </c>
      <c r="EG6" s="22">
        <f t="shared" si="14"/>
        <v>0.39</v>
      </c>
      <c r="EH6" s="22">
        <f t="shared" si="14"/>
        <v>0.18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432130</v>
      </c>
      <c r="D7" s="24">
        <v>46</v>
      </c>
      <c r="E7" s="24">
        <v>1</v>
      </c>
      <c r="F7" s="24">
        <v>0</v>
      </c>
      <c r="G7" s="24">
        <v>1</v>
      </c>
      <c r="H7" s="24" t="s">
        <v>93</v>
      </c>
      <c r="I7" s="24" t="s">
        <v>94</v>
      </c>
      <c r="J7" s="24" t="s">
        <v>95</v>
      </c>
      <c r="K7" s="24" t="s">
        <v>96</v>
      </c>
      <c r="L7" s="24" t="s">
        <v>97</v>
      </c>
      <c r="M7" s="24" t="s">
        <v>98</v>
      </c>
      <c r="N7" s="25" t="s">
        <v>99</v>
      </c>
      <c r="O7" s="25">
        <v>62.35</v>
      </c>
      <c r="P7" s="25">
        <v>74.040000000000006</v>
      </c>
      <c r="Q7" s="25">
        <v>4570</v>
      </c>
      <c r="R7" s="25">
        <v>57981</v>
      </c>
      <c r="S7" s="25">
        <v>188.61</v>
      </c>
      <c r="T7" s="25">
        <v>307.41000000000003</v>
      </c>
      <c r="U7" s="25">
        <v>42689</v>
      </c>
      <c r="V7" s="25">
        <v>76.92</v>
      </c>
      <c r="W7" s="25">
        <v>554.98</v>
      </c>
      <c r="X7" s="25">
        <v>107.96</v>
      </c>
      <c r="Y7" s="25">
        <v>112.47</v>
      </c>
      <c r="Z7" s="25">
        <v>98.66</v>
      </c>
      <c r="AA7" s="25">
        <v>86.09</v>
      </c>
      <c r="AB7" s="25">
        <v>89.73</v>
      </c>
      <c r="AC7" s="25">
        <v>110.68</v>
      </c>
      <c r="AD7" s="25">
        <v>110.66</v>
      </c>
      <c r="AE7" s="25">
        <v>109.01</v>
      </c>
      <c r="AF7" s="25">
        <v>108.83</v>
      </c>
      <c r="AG7" s="25">
        <v>109.23</v>
      </c>
      <c r="AH7" s="25">
        <v>111.39</v>
      </c>
      <c r="AI7" s="25">
        <v>0</v>
      </c>
      <c r="AJ7" s="25">
        <v>0</v>
      </c>
      <c r="AK7" s="25">
        <v>0</v>
      </c>
      <c r="AL7" s="25">
        <v>0</v>
      </c>
      <c r="AM7" s="25">
        <v>4.57</v>
      </c>
      <c r="AN7" s="25">
        <v>3.56</v>
      </c>
      <c r="AO7" s="25">
        <v>2.74</v>
      </c>
      <c r="AP7" s="25">
        <v>3.7</v>
      </c>
      <c r="AQ7" s="25">
        <v>4.34</v>
      </c>
      <c r="AR7" s="25">
        <v>4.6900000000000004</v>
      </c>
      <c r="AS7" s="25">
        <v>1.3</v>
      </c>
      <c r="AT7" s="25">
        <v>71.44</v>
      </c>
      <c r="AU7" s="25">
        <v>84.68</v>
      </c>
      <c r="AV7" s="25">
        <v>68.11</v>
      </c>
      <c r="AW7" s="25">
        <v>105.71</v>
      </c>
      <c r="AX7" s="25">
        <v>120.93</v>
      </c>
      <c r="AY7" s="25">
        <v>357.34</v>
      </c>
      <c r="AZ7" s="25">
        <v>366.03</v>
      </c>
      <c r="BA7" s="25">
        <v>365.18</v>
      </c>
      <c r="BB7" s="25">
        <v>327.77</v>
      </c>
      <c r="BC7" s="25">
        <v>338.02</v>
      </c>
      <c r="BD7" s="25">
        <v>261.51</v>
      </c>
      <c r="BE7" s="25">
        <v>476.69</v>
      </c>
      <c r="BF7" s="25">
        <v>429.4</v>
      </c>
      <c r="BG7" s="25">
        <v>419.52</v>
      </c>
      <c r="BH7" s="25">
        <v>382.27</v>
      </c>
      <c r="BI7" s="25">
        <v>352.47</v>
      </c>
      <c r="BJ7" s="25">
        <v>373.69</v>
      </c>
      <c r="BK7" s="25">
        <v>370.12</v>
      </c>
      <c r="BL7" s="25">
        <v>371.65</v>
      </c>
      <c r="BM7" s="25">
        <v>397.1</v>
      </c>
      <c r="BN7" s="25">
        <v>379.91</v>
      </c>
      <c r="BO7" s="25">
        <v>265.16000000000003</v>
      </c>
      <c r="BP7" s="25">
        <v>91.47</v>
      </c>
      <c r="BQ7" s="25">
        <v>92.21</v>
      </c>
      <c r="BR7" s="25">
        <v>89.35</v>
      </c>
      <c r="BS7" s="25">
        <v>80.3</v>
      </c>
      <c r="BT7" s="25">
        <v>84.39</v>
      </c>
      <c r="BU7" s="25">
        <v>99.87</v>
      </c>
      <c r="BV7" s="25">
        <v>100.42</v>
      </c>
      <c r="BW7" s="25">
        <v>98.77</v>
      </c>
      <c r="BX7" s="25">
        <v>95.79</v>
      </c>
      <c r="BY7" s="25">
        <v>98.3</v>
      </c>
      <c r="BZ7" s="25">
        <v>102.35</v>
      </c>
      <c r="CA7" s="25">
        <v>250.16</v>
      </c>
      <c r="CB7" s="25">
        <v>248.16</v>
      </c>
      <c r="CC7" s="25">
        <v>248.38</v>
      </c>
      <c r="CD7" s="25">
        <v>276.8</v>
      </c>
      <c r="CE7" s="25">
        <v>264.13</v>
      </c>
      <c r="CF7" s="25">
        <v>171.81</v>
      </c>
      <c r="CG7" s="25">
        <v>171.67</v>
      </c>
      <c r="CH7" s="25">
        <v>173.67</v>
      </c>
      <c r="CI7" s="25">
        <v>171.13</v>
      </c>
      <c r="CJ7" s="25">
        <v>173.7</v>
      </c>
      <c r="CK7" s="25">
        <v>167.74</v>
      </c>
      <c r="CL7" s="25">
        <v>43.31</v>
      </c>
      <c r="CM7" s="25">
        <v>42.98</v>
      </c>
      <c r="CN7" s="25">
        <v>44.17</v>
      </c>
      <c r="CO7" s="25">
        <v>44.67</v>
      </c>
      <c r="CP7" s="25">
        <v>43.98</v>
      </c>
      <c r="CQ7" s="25">
        <v>60.03</v>
      </c>
      <c r="CR7" s="25">
        <v>59.74</v>
      </c>
      <c r="CS7" s="25">
        <v>59.67</v>
      </c>
      <c r="CT7" s="25">
        <v>60.12</v>
      </c>
      <c r="CU7" s="25">
        <v>60.34</v>
      </c>
      <c r="CV7" s="25">
        <v>60.29</v>
      </c>
      <c r="CW7" s="25">
        <v>83.18</v>
      </c>
      <c r="CX7" s="25">
        <v>84.56</v>
      </c>
      <c r="CY7" s="25">
        <v>84.17</v>
      </c>
      <c r="CZ7" s="25">
        <v>84.32</v>
      </c>
      <c r="DA7" s="25">
        <v>84.49</v>
      </c>
      <c r="DB7" s="25">
        <v>84.81</v>
      </c>
      <c r="DC7" s="25">
        <v>84.8</v>
      </c>
      <c r="DD7" s="25">
        <v>84.6</v>
      </c>
      <c r="DE7" s="25">
        <v>84.24</v>
      </c>
      <c r="DF7" s="25">
        <v>84.19</v>
      </c>
      <c r="DG7" s="25">
        <v>90.12</v>
      </c>
      <c r="DH7" s="25">
        <v>55.06</v>
      </c>
      <c r="DI7" s="25">
        <v>56.63</v>
      </c>
      <c r="DJ7" s="25">
        <v>53.82</v>
      </c>
      <c r="DK7" s="25">
        <v>55.7</v>
      </c>
      <c r="DL7" s="25">
        <v>57.62</v>
      </c>
      <c r="DM7" s="25">
        <v>47.28</v>
      </c>
      <c r="DN7" s="25">
        <v>47.66</v>
      </c>
      <c r="DO7" s="25">
        <v>48.17</v>
      </c>
      <c r="DP7" s="25">
        <v>48.83</v>
      </c>
      <c r="DQ7" s="25">
        <v>49.96</v>
      </c>
      <c r="DR7" s="25">
        <v>50.88</v>
      </c>
      <c r="DS7" s="25">
        <v>0</v>
      </c>
      <c r="DT7" s="25">
        <v>0</v>
      </c>
      <c r="DU7" s="25">
        <v>0</v>
      </c>
      <c r="DV7" s="25">
        <v>0</v>
      </c>
      <c r="DW7" s="25">
        <v>0</v>
      </c>
      <c r="DX7" s="25">
        <v>12.19</v>
      </c>
      <c r="DY7" s="25">
        <v>15.1</v>
      </c>
      <c r="DZ7" s="25">
        <v>17.12</v>
      </c>
      <c r="EA7" s="25">
        <v>18.18</v>
      </c>
      <c r="EB7" s="25">
        <v>19.32</v>
      </c>
      <c r="EC7" s="25">
        <v>22.3</v>
      </c>
      <c r="ED7" s="25">
        <v>0.2</v>
      </c>
      <c r="EE7" s="25">
        <v>0.08</v>
      </c>
      <c r="EF7" s="25">
        <v>0.27</v>
      </c>
      <c r="EG7" s="25">
        <v>0.39</v>
      </c>
      <c r="EH7" s="25">
        <v>0.18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松浦　賢一</cp:lastModifiedBy>
  <dcterms:created xsi:type="dcterms:W3CDTF">2022-12-01T01:06:07Z</dcterms:created>
  <dcterms:modified xsi:type="dcterms:W3CDTF">2023-01-24T09:41:51Z</dcterms:modified>
  <cp:category/>
</cp:coreProperties>
</file>