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72.30.57.45\110280\110283_財政係\２１公会計制度\01_通知・照会\R04\220909_令和2年度財政状況資料集の作成について（2回目）地方公会計ストック\02_回答\"/>
    </mc:Choice>
  </mc:AlternateContent>
  <xr:revisionPtr revIDLastSave="0" documentId="13_ncr:1_{430CCB28-1254-496F-9800-37572C9F93F8}" xr6:coauthVersionLast="45" xr6:coauthVersionMax="45" xr10:uidLastSave="{00000000-0000-0000-0000-000000000000}"/>
  <bookViews>
    <workbookView xWindow="-120" yWindow="-120" windowWidth="20730" windowHeight="11160" tabRatio="846"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<sst xmlns="http://schemas.openxmlformats.org/spreadsheetml/2006/main" count="1147" uniqueCount="614">
  <si>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</si>
  <si>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</si>
  <si>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</si>
  <si>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</si>
  <si>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</si>
  <si>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</si>
  <si>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</si>
  <si>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</si>
  <si>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</si>
  <si>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</si>
  <si>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</si>
  <si>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</si>
  <si>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</si>
  <si>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</si>
  <si>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</si>
  <si>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</si>
  <si>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</si>
  <si>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</si>
  <si>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</si>
  <si>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</si>
  <si>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</si>
  <si>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</si>
  <si>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</si>
  <si>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</si>
  <si>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</si>
  <si>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</si>
  <si>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</si>
  <si>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</si>
  <si>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</si>
  <si>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</si>
  <si>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</si>
  <si>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</si>
  <si>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</si>
  <si>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</si>
  <si>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</si>
  <si>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</si>
  <si>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</si>
  <si>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</si>
  <si>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</si>
  <si>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</si>
  <si>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</si>
  <si>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</si>
  <si>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</si>
  <si>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</si>
  <si>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</si>
  <si>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</si>
  <si>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</si>
  <si>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</si>
  <si>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</si>
  <si>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</si>
  <si>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</si>
  <si>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</si>
  <si>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</si>
  <si>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</si>
  <si>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</si>
  <si>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</si>
  <si>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</si>
  <si>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</si>
  <si>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</si>
  <si>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</si>
  <si>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</si>
  <si>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</si>
  <si>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</si>
  <si>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</si>
  <si>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</si>
  <si>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</si>
  <si>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</si>
  <si>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</si>
  <si>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</si>
  <si>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</si>
  <si>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</si>
  <si>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</si>
  <si>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</si>
  <si>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</si>
  <si>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</si>
  <si>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</si>
  <si>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</si>
  <si>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</si>
  <si>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</si>
  <si>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</si>
  <si>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</si>
  <si>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</si>
  <si>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</si>
  <si>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</si>
  <si>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</si>
  <si>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</si>
  <si>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</si>
  <si>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</si>
  <si>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</si>
  <si>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</si>
  <si>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</si>
  <si>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</si>
  <si>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</si>
  <si>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</si>
  <si>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</si>
  <si>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</si>
  <si>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</si>
  <si>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</si>
  <si>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</si>
  <si>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</si>
  <si>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</si>
  <si>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</si>
  <si>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</si>
  <si>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</si>
  <si>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</si>
  <si>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</si>
  <si>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</si>
  <si>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</si>
  <si>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</si>
  <si>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</si>
  <si>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</si>
  <si>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</si>
  <si>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</si>
  <si>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</si>
  <si>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</si>
  <si>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</si>
  <si>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</si>
  <si>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</si>
  <si>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</si>
  <si>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</si>
  <si>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</si>
  <si>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</si>
  <si>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</si>
  <si>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</si>
  <si>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</si>
  <si>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</si>
  <si>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</si>
  <si>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</si>
  <si>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</si>
  <si>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</si>
  <si>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</si>
  <si>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</si>
  <si>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</si>
  <si>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</si>
  <si>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</si>
  <si>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</si>
  <si>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</si>
  <si>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</si>
  <si>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</si>
  <si>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</si>
  <si>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</si>
  <si>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</si>
  <si>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</si>
  <si>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</si>
  <si>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</si>
  <si>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</si>
  <si>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</si>
  <si>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</si>
  <si>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</si>
  <si>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</si>
  <si>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</si>
  <si>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</si>
  <si>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</si>
  <si>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</si>
  <si>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</si>
  <si>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</si>
  <si>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</si>
  <si>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</si>
  <si>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</si>
  <si>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</si>
  <si>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</si>
  <si>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</si>
  <si>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</si>
  <si>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</si>
  <si>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</si>
  <si>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</si>
  <si>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</si>
  <si>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</si>
  <si>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</si>
  <si>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</si>
  <si>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</si>
  <si>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</si>
  <si>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</si>
  <si>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</si>
  <si>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</si>
  <si>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</si>
  <si>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</si>
  <si>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</si>
  <si>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</si>
  <si>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</si>
  <si>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</si>
  <si>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</si>
  <si>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</si>
  <si>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</si>
  <si>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</si>
  <si>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</si>
  <si>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</si>
  <si>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</si>
  <si>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</si>
  <si>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</si>
  <si>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</si>
  <si>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</si>
  <si>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</si>
  <si>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</si>
  <si>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</si>
  <si>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</si>
  <si>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</si>
  <si>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</si>
  <si>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</si>
  <si>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</si>
  <si>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</si>
  <si>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</si>
  <si>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</si>
  <si>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</si>
  <si>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</si>
  <si>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</si>
  <si>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</si>
  <si>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</si>
  <si>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</si>
  <si>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</si>
  <si>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</si>
  <si>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熊本県御船町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</si>
  <si>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</si>
  <si>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</si>
  <si>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</si>
  <si>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</si>
  <si>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</si>
  <si>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</si>
  <si>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</si>
  <si>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</si>
  <si>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</si>
  <si>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</si>
  <si>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</si>
  <si>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</si>
  <si>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</si>
  <si>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</si>
  <si>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</si>
  <si>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</si>
  <si>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</si>
  <si>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</si>
  <si>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</si>
  <si>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</si>
  <si>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</si>
  <si>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</si>
  <si>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</si>
  <si>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</si>
  <si>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</si>
  <si>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</si>
  <si>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</si>
  <si>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</si>
  <si>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</si>
  <si>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</si>
  <si>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</si>
  <si>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</si>
  <si>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</si>
  <si>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</si>
  <si>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</si>
  <si>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</si>
  <si>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</si>
  <si>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</si>
  <si>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</si>
  <si>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</si>
  <si>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</si>
  <si>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</si>
  <si>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</si>
  <si>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</si>
  <si>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</si>
  <si>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</si>
  <si>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</si>
  <si>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</si>
  <si>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</si>
  <si>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</si>
  <si>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</si>
  <si>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</si>
  <si>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</si>
  <si>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</si>
  <si>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</si>
  <si>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</si>
  <si>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</si>
  <si>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</si>
  <si>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</si>
  <si>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</si>
  <si>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</si>
  <si>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</si>
  <si>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</si>
  <si>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</si>
  <si>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</si>
  <si>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</si>
  <si>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</si>
  <si>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</si>
  <si>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</si>
  <si>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</si>
  <si>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</si>
  <si>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</si>
  <si>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</si>
  <si>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</si>
  <si>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</si>
  <si>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</si>
  <si>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</si>
  <si>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</si>
  <si>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</si>
  <si>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</si>
  <si>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</si>
  <si>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</si>
  <si>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</si>
  <si>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</si>
  <si>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</si>
  <si>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</si>
  <si>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</si>
  <si>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</si>
  <si>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</si>
  <si>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</si>
  <si>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</si>
  <si>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</si>
  <si>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</si>
  <si>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</si>
  <si>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</si>
  <si>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</si>
  <si>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</si>
  <si>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</si>
  <si>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</si>
  <si>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</si>
  <si>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</si>
  <si>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</si>
  <si>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</si>
  <si>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</si>
  <si>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</si>
  <si>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</si>
  <si>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</si>
  <si>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</si>
  <si>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</si>
  <si>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</si>
  <si>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</si>
  <si>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</si>
  <si>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</si>
  <si>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</si>
  <si>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</si>
  <si>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</si>
  <si>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</si>
  <si>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</si>
  <si>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</si>
  <si>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</si>
  <si>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</si>
  <si>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</si>
  <si>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</si>
  <si>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</si>
  <si>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</si>
  <si>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</si>
  <si>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</si>
  <si>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</si>
  <si>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</si>
  <si>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</si>
  <si>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</si>
  <si>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</si>
  <si>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</si>
  <si>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</si>
  <si>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</si>
  <si>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</si>
  <si>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</si>
  <si>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</si>
  <si>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</si>
  <si>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</si>
  <si>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</si>
  <si>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</si>
  <si>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</si>
  <si>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</si>
  <si>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</si>
  <si>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</si>
  <si>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</si>
  <si>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</si>
  <si>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</si>
  <si>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</si>
  <si>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</si>
  <si>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</si>
  <si>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</si>
  <si>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</si>
  <si>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</si>
  <si>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熊本県御船町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</si>
  <si>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</si>
  <si>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</si>
  <si>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</si>
  <si>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</si>
  <si>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</si>
  <si>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</si>
  <si>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</si>
  <si>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</si>
  <si>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</si>
  <si>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</si>
  <si>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</si>
  <si>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</si>
  <si>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</si>
  <si>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</si>
  <si>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</si>
  <si>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</si>
  <si>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</si>
  <si>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</si>
  <si>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</si>
  <si>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</si>
  <si>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御船町情報通信基盤施設運営事業特別会計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</si>
  <si>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</si>
  <si>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</si>
  <si>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</si>
  <si>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</si>
  <si>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</si>
  <si>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</si>
  <si>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</si>
  <si>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</si>
  <si>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</si>
  <si>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</si>
  <si>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</si>
  <si>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</si>
  <si>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</si>
  <si>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</si>
  <si>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御船町国民健康保険事業特別会計</t>
    <phoneticPr fontId="5"/>
  </si>
  <si>
    <t>御船町介護保険事業特別会計</t>
    <phoneticPr fontId="5"/>
  </si>
  <si>
    <t>御船町後期高齢者医療事業特別会計</t>
    <phoneticPr fontId="5"/>
  </si>
  <si>
    <t>御船町水道事業会計</t>
    <phoneticPr fontId="5"/>
  </si>
  <si>
    <t>法適用企業</t>
    <phoneticPr fontId="5"/>
  </si>
  <si>
    <t>御船町公共下水道事業特別会計</t>
    <phoneticPr fontId="5"/>
  </si>
  <si>
    <t>法非適用企業</t>
    <phoneticPr fontId="5"/>
  </si>
  <si>
    <t>御船町緑の村運営事業特別会計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</si>
  <si>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</si>
  <si>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</si>
  <si>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</si>
  <si>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</si>
  <si>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</si>
  <si>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</si>
  <si>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</si>
  <si>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</si>
  <si>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</si>
  <si>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</si>
  <si>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</si>
  <si>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</si>
  <si>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</si>
  <si>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</si>
  <si>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</si>
  <si>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</si>
  <si>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</si>
  <si>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</si>
  <si>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</si>
  <si>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</si>
  <si>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</si>
  <si>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</si>
  <si>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</si>
  <si>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</si>
  <si>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</si>
  <si>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</si>
  <si>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</si>
  <si>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</si>
  <si>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</si>
  <si>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</si>
  <si>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</si>
  <si>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</si>
  <si>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</si>
  <si>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</si>
  <si>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</si>
  <si>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</si>
  <si>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</si>
  <si>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</si>
  <si>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</si>
  <si>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</si>
  <si>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</si>
  <si>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</si>
  <si>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</si>
  <si>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</si>
  <si>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</si>
  <si>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</si>
  <si>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</si>
  <si>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</si>
  <si>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</si>
  <si>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</si>
  <si>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</si>
  <si>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</si>
  <si>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</si>
  <si>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</si>
  <si>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</si>
  <si>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</si>
  <si>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</si>
  <si>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</si>
  <si>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</si>
  <si>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</si>
  <si>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</si>
  <si>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</si>
  <si>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御船町公共下水道事業特別会計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</si>
  <si>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</si>
  <si>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</si>
  <si>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御船町緑の村運営事業特別会計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</si>
  <si>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</si>
  <si>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御船町介護保険事業特別会計</t>
    <phoneticPr fontId="5"/>
  </si>
  <si>
    <t>(Ｆ)</t>
    <phoneticPr fontId="5"/>
  </si>
  <si>
    <t>御船町後期高齢者医療事業特別会計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</si>
  <si>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</si>
  <si>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</si>
  <si>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</si>
  <si>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</si>
  <si>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</si>
  <si>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</si>
  <si>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</si>
  <si>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</si>
  <si>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</si>
  <si>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</si>
  <si>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</si>
  <si>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</si>
  <si>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</si>
  <si>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</si>
  <si>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</si>
  <si>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</si>
  <si>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</si>
  <si>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</si>
  <si>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</si>
  <si>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</si>
  <si>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</si>
  <si>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</si>
  <si>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</si>
  <si>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</si>
  <si>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</si>
  <si>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</si>
  <si>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</si>
  <si>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</si>
  <si>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</si>
  <si>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</si>
  <si>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</si>
  <si>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</si>
  <si>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</si>
  <si>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</si>
  <si>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</si>
  <si>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</si>
  <si>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</si>
  <si>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</si>
  <si>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</si>
  <si>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</si>
  <si>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</si>
  <si>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</si>
  <si>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</si>
  <si>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</si>
  <si>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</si>
  <si>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</si>
  <si>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</si>
  <si>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</si>
  <si>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</si>
  <si>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</si>
  <si>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</si>
  <si>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</si>
  <si>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</si>
  <si>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</si>
  <si>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</si>
  <si>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</si>
  <si>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</si>
  <si>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</si>
  <si>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</si>
  <si>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</si>
  <si>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</si>
  <si>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</si>
  <si>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</si>
  <si>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</si>
  <si>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</si>
  <si>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</si>
  <si>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</si>
  <si>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</si>
  <si>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</si>
  <si>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</si>
  <si>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</si>
  <si>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</si>
  <si>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</si>
  <si>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</si>
  <si>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</si>
  <si>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</si>
  <si>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</si>
  <si>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</si>
  <si>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</si>
  <si>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</si>
  <si>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</si>
  <si>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</si>
  <si>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</si>
  <si>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</si>
  <si>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</si>
  <si>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</si>
  <si>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8.29</t>
  </si>
  <si>
    <t>▲ 4.17</t>
  </si>
  <si>
    <t>▲ 0.22</t>
  </si>
  <si>
    <t>一般会計</t>
  </si>
  <si>
    <t>御船町国民健康保険事業特別会計</t>
  </si>
  <si>
    <t>御船町水道事業会計</t>
  </si>
  <si>
    <t>御船町介護保険事業特別会計</t>
  </si>
  <si>
    <t>御船町後期高齢者医療事業特別会計</t>
  </si>
  <si>
    <t>御船町公共下水道事業特別会計</t>
  </si>
  <si>
    <t>御船町情報通信基盤施設運営事業特別会計</t>
  </si>
  <si>
    <t>▲ 0.20</t>
  </si>
  <si>
    <t>▲ 0.13</t>
  </si>
  <si>
    <t>御船町緑の村運営事業特別会計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</si>
  <si>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</si>
  <si>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</si>
  <si>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</si>
  <si>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</si>
  <si>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</si>
  <si>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</si>
  <si>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</si>
  <si>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</si>
  <si>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</si>
  <si>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熊本県市町村総合事務組合</t>
    <rPh sb="0" eb="3">
      <t>ク</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</si>
  <si>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</si>
  <si>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御船町・甲佐町衛生施設組合</t>
    <rPh sb="0" eb="3">
      <t>ミ</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</si>
  <si>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</si>
  <si>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</si>
  <si>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t>
    </rPh>
    <rPh sb="3" eb="5">
      <t>コウキ</t>
    </rPh>
    <rPh sb="5" eb="8">
      <t>コウレイシャ</t>
    </rPh>
    <rPh sb="8" eb="10">
      <t>イリョウ</t>
    </rPh>
    <rPh sb="10" eb="12">
      <t>コウイキ</t>
    </rPh>
    <rPh sb="12" eb="14">
      <t>レンゴウ</t>
    </rPh>
    <rPh sb="15" eb="19">
      <t>イッパンカイケイ</t>
    </rPh>
    <phoneticPr fontId="2"/>
  </si>
  <si>
    <t>熊本県後期高齢者医療広域連合（後期高齢者医療特別会計）</t>
    <rPh sb="0" eb="3">
      <t>ク</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</si>
  <si>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t>
    <phoneticPr fontId="2"/>
  </si>
  <si>
    <t>ふるさと応援基金</t>
    <phoneticPr fontId="5"/>
  </si>
  <si>
    <t>平成28年熊本地震復興基金</t>
    <phoneticPr fontId="5"/>
  </si>
  <si>
    <t>公共施設等整備基金</t>
    <phoneticPr fontId="5"/>
  </si>
  <si>
    <t>地域福祉振興基金</t>
    <phoneticPr fontId="5"/>
  </si>
  <si>
    <t>恐竜博物館振興基金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</si>
  <si>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</si>
  <si>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</si>
  <si>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</si>
  <si>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各種基金の残高の増に伴い、比率が減少したが、類似団体と比較して非常に大きく上回っている。熊本地震の影響により地方債残高が多く残っているため、可能な限り新規の地方債の発行を抑制する必要がある。また、有形固定資産減価償却率は、類似団体と同程度とはなっているものの、個別施設計画等に基づき長寿命化や集約に取組むことで、減価償却率の回復に努める必要がある。</t>
    <rPh sb="1" eb="3">
      <t>ショウライ</t>
    </rPh>
    <rPh sb="3" eb="5">
      <t>フタン</t>
    </rPh>
    <rPh sb="5" eb="7">
      <t>ヒリツ</t>
    </rPh>
    <rPh sb="13" eb="15">
      <t>カクシュ</t>
    </rPh>
    <rPh sb="15" eb="17">
      <t>キキン</t>
    </rPh>
    <rPh sb="18" eb="20">
      <t>ザンダカ</t>
    </rPh>
    <rPh sb="21" eb="22">
      <t>ゾウ</t>
    </rPh>
    <rPh sb="23" eb="24">
      <t>トモナ</t>
    </rPh>
    <rPh sb="26" eb="28">
      <t>ヒリツ</t>
    </rPh>
    <rPh sb="29" eb="31">
      <t>ゲンショウ</t>
    </rPh>
    <rPh sb="35" eb="37">
      <t>ルイジ</t>
    </rPh>
    <rPh sb="37" eb="39">
      <t>ダンタイ</t>
    </rPh>
    <rPh sb="40" eb="42">
      <t>ヒカク</t>
    </rPh>
    <rPh sb="44" eb="46">
      <t>ヒジョウ</t>
    </rPh>
    <rPh sb="47" eb="48">
      <t>オオ</t>
    </rPh>
    <rPh sb="50" eb="52">
      <t>ウワマワ</t>
    </rPh>
    <rPh sb="57" eb="59">
      <t>クマモト</t>
    </rPh>
    <rPh sb="59" eb="61">
      <t>ジシン</t>
    </rPh>
    <rPh sb="62" eb="64">
      <t>エイキョウ</t>
    </rPh>
    <rPh sb="67" eb="69">
      <t>チホウ</t>
    </rPh>
    <rPh sb="69" eb="70">
      <t>サイ</t>
    </rPh>
    <rPh sb="70" eb="72">
      <t>ザンダカ</t>
    </rPh>
    <rPh sb="73" eb="74">
      <t>オオ</t>
    </rPh>
    <rPh sb="75" eb="76">
      <t>ノコ</t>
    </rPh>
    <rPh sb="83" eb="85">
      <t>カノウ</t>
    </rPh>
    <rPh sb="86" eb="87">
      <t>カギ</t>
    </rPh>
    <rPh sb="88" eb="90">
      <t>シンキ</t>
    </rPh>
    <rPh sb="91" eb="94">
      <t>チホウサイ</t>
    </rPh>
    <rPh sb="95" eb="97">
      <t>ハッコウ</t>
    </rPh>
    <rPh sb="98" eb="100">
      <t>ヨクセイ</t>
    </rPh>
    <rPh sb="102" eb="104">
      <t>ヒツヨウ</t>
    </rPh>
    <rPh sb="111" eb="113">
      <t>ユウケイ</t>
    </rPh>
    <rPh sb="113" eb="115">
      <t>コテイ</t>
    </rPh>
    <rPh sb="115" eb="117">
      <t>シサン</t>
    </rPh>
    <rPh sb="117" eb="119">
      <t>ゲンカ</t>
    </rPh>
    <rPh sb="119" eb="121">
      <t>ショウキャク</t>
    </rPh>
    <rPh sb="121" eb="122">
      <t>リツ</t>
    </rPh>
    <rPh sb="124" eb="126">
      <t>ルイジ</t>
    </rPh>
    <rPh sb="126" eb="128">
      <t>ダンタイ</t>
    </rPh>
    <rPh sb="129" eb="132">
      <t>ドウテイド</t>
    </rPh>
    <rPh sb="143" eb="145">
      <t>コベツ</t>
    </rPh>
    <rPh sb="145" eb="147">
      <t>シセツ</t>
    </rPh>
    <rPh sb="147" eb="149">
      <t>ケイカク</t>
    </rPh>
    <rPh sb="149" eb="150">
      <t>トウ</t>
    </rPh>
    <rPh sb="151" eb="152">
      <t>モト</t>
    </rPh>
    <rPh sb="154" eb="158">
      <t>チョウジュミョウカ</t>
    </rPh>
    <rPh sb="159" eb="161">
      <t>シュウヤク</t>
    </rPh>
    <rPh sb="162" eb="164">
      <t>トリク</t>
    </rPh>
    <rPh sb="169" eb="171">
      <t>ゲンカ</t>
    </rPh>
    <rPh sb="171" eb="173">
      <t>ショウキャク</t>
    </rPh>
    <rPh sb="173" eb="174">
      <t>リツ</t>
    </rPh>
    <rPh sb="175" eb="177">
      <t>カイフク</t>
    </rPh>
    <rPh sb="178" eb="179">
      <t>ツト</t>
    </rPh>
    <rPh sb="181" eb="18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</si>
  <si>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</si>
  <si>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</si>
  <si>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</si>
  <si>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</si>
  <si>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</si>
  <si>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</si>
  <si>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各種基金の残高の増に伴い比率が減少したが、類似団体と比較して非常に大きく上回っている。熊本地震の影響により地方債残高が多く残っているため、可能な限り新規の地方債の発行を抑制する必要がある。また、実質公債費比率については、令和７年度に公債費のピークを迎える予定であることから、比率は悪化する見込みである。</t>
    <rPh sb="0" eb="2">
      <t>ショウライ</t>
    </rPh>
    <rPh sb="2" eb="4">
      <t>フタン</t>
    </rPh>
    <rPh sb="4" eb="6">
      <t>ヒリツ</t>
    </rPh>
    <rPh sb="12" eb="14">
      <t>カクシュ</t>
    </rPh>
    <rPh sb="14" eb="16">
      <t>キキン</t>
    </rPh>
    <rPh sb="17" eb="19">
      <t>ザンダカ</t>
    </rPh>
    <rPh sb="20" eb="21">
      <t>ゾウ</t>
    </rPh>
    <rPh sb="22" eb="23">
      <t>トモナ</t>
    </rPh>
    <rPh sb="24" eb="26">
      <t>ヒリツ</t>
    </rPh>
    <rPh sb="27" eb="29">
      <t>ゲンショウ</t>
    </rPh>
    <rPh sb="33" eb="35">
      <t>ルイジ</t>
    </rPh>
    <rPh sb="35" eb="37">
      <t>ダンタイ</t>
    </rPh>
    <rPh sb="38" eb="40">
      <t>ヒカク</t>
    </rPh>
    <rPh sb="42" eb="44">
      <t>ヒジョウ</t>
    </rPh>
    <rPh sb="45" eb="46">
      <t>オオ</t>
    </rPh>
    <rPh sb="48" eb="50">
      <t>ウワマワ</t>
    </rPh>
    <rPh sb="55" eb="57">
      <t>クマモト</t>
    </rPh>
    <rPh sb="57" eb="59">
      <t>ジシン</t>
    </rPh>
    <rPh sb="60" eb="62">
      <t>エイキョウ</t>
    </rPh>
    <rPh sb="65" eb="67">
      <t>チホウ</t>
    </rPh>
    <rPh sb="67" eb="68">
      <t>サイ</t>
    </rPh>
    <rPh sb="68" eb="70">
      <t>ザンダカ</t>
    </rPh>
    <rPh sb="71" eb="72">
      <t>オオ</t>
    </rPh>
    <rPh sb="73" eb="74">
      <t>ノコ</t>
    </rPh>
    <rPh sb="81" eb="83">
      <t>カノウ</t>
    </rPh>
    <rPh sb="84" eb="85">
      <t>カギ</t>
    </rPh>
    <rPh sb="86" eb="88">
      <t>シンキ</t>
    </rPh>
    <rPh sb="89" eb="91">
      <t>チホウ</t>
    </rPh>
    <rPh sb="91" eb="92">
      <t>サイ</t>
    </rPh>
    <rPh sb="93" eb="95">
      <t>ハッコウ</t>
    </rPh>
    <rPh sb="96" eb="98">
      <t>ヨクセイ</t>
    </rPh>
    <rPh sb="100" eb="102">
      <t>ヒツヨウ</t>
    </rPh>
    <rPh sb="109" eb="111">
      <t>ジッシツ</t>
    </rPh>
    <rPh sb="111" eb="113">
      <t>コウサイ</t>
    </rPh>
    <rPh sb="113" eb="114">
      <t>ヒ</t>
    </rPh>
    <rPh sb="114" eb="116">
      <t>ヒリツ</t>
    </rPh>
    <rPh sb="122" eb="124">
      <t>レイワ</t>
    </rPh>
    <rPh sb="125" eb="127">
      <t>ネンド</t>
    </rPh>
    <rPh sb="128" eb="130">
      <t>コウサイ</t>
    </rPh>
    <rPh sb="130" eb="131">
      <t>ヒ</t>
    </rPh>
    <rPh sb="136" eb="137">
      <t>ムカ</t>
    </rPh>
    <rPh sb="139" eb="141">
      <t>ヨテイ</t>
    </rPh>
    <rPh sb="149" eb="151">
      <t>ヒリツ</t>
    </rPh>
    <rPh sb="152" eb="154">
      <t>アッカ</t>
    </rPh>
    <rPh sb="156" eb="158">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</si>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</sst>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1B3627F-FAED-4E39-82BC-DB92B84D08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BD4F-4813-81F9-D545DAB7D4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63996</c:v>
                </c:pt>
                <c:pt idx="1">
                  <c:v>82444</c:v>
                </c:pt>
                <c:pt idx="2">
                  <c:v>145501</c:v>
                </c:pt>
                <c:pt idx="3">
                  <c:v>214327</c:v>
                </c:pt>
                <c:pt idx="4">
                  <c:v>112642</c:v>
                </c:pt>
              </c:numCache>
            </c:numRef>
          </c:val>
          <c:smooth val="0"/>
          <c:extLst>
            <c:ext xmlns:c16="http://schemas.microsoft.com/office/drawing/2014/chart" uri="{C3380CC4-5D6E-409C-BE32-E72D297353CC}">
              <c16:uniqueId val="{00000001-BD4F-4813-81F9-D545DAB7D4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9.4499999999999993</c:v>
                </c:pt>
                <c:pt idx="1">
                  <c:v>16.21</c:v>
                </c:pt>
                <c:pt idx="2">
                  <c:v>11.55</c:v>
                </c:pt>
                <c:pt idx="3">
                  <c:v>9.31</c:v>
                </c:pt>
                <c:pt idx="4">
                  <c:v>8.24</c:v>
                </c:pt>
              </c:numCache>
            </c:numRef>
          </c:val>
          <c:extLst>
            <c:ext xmlns:c16="http://schemas.microsoft.com/office/drawing/2014/chart" uri="{C3380CC4-5D6E-409C-BE32-E72D297353CC}">
              <c16:uniqueId val="{00000000-9C06-41D5-90DF-8CEE344CCF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18.899999999999999</c:v>
                </c:pt>
                <c:pt idx="1">
                  <c:v>15.37</c:v>
                </c:pt>
                <c:pt idx="2">
                  <c:v>16.53</c:v>
                </c:pt>
                <c:pt idx="3">
                  <c:v>16.670000000000002</c:v>
                </c:pt>
                <c:pt idx="4">
                  <c:v>20.91</c:v>
                </c:pt>
              </c:numCache>
            </c:numRef>
          </c:val>
          <c:extLst>
            <c:ext xmlns:c16="http://schemas.microsoft.com/office/drawing/2014/chart" uri="{C3380CC4-5D6E-409C-BE32-E72D297353CC}">
              <c16:uniqueId val="{00000001-9C06-41D5-90DF-8CEE344CCF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-8.2899999999999991</c:v>
                </c:pt>
                <c:pt idx="1">
                  <c:v>3.31</c:v>
                </c:pt>
                <c:pt idx="2">
                  <c:v>-4.17</c:v>
                </c:pt>
                <c:pt idx="3">
                  <c:v>-0.22</c:v>
                </c:pt>
                <c:pt idx="4">
                  <c:v>5.3</c:v>
                </c:pt>
              </c:numCache>
            </c:numRef>
          </c:val>
          <c:smooth val="0"/>
          <c:extLst>
            <c:ext xmlns:c16="http://schemas.microsoft.com/office/drawing/2014/chart" uri="{C3380CC4-5D6E-409C-BE32-E72D297353CC}">
              <c16:uniqueId val="{00000002-9C06-41D5-90DF-8CEE344CCF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4F-4D33-8923-45C27C35B9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4F-4D33-8923-45C27C35B98C}"/>
            </c:ext>
          </c:extLst>
        </c:ser>
        <c:ser>
          <c:idx val="2"/>
          <c:order val="2"/>
          <c:tx>
            <c:strRef>
              <c:f>データシート!$A$29</c:f>
              <c:strCache>
                <c:ptCount val="1"/>
                <c:pt idx="0">
                  <c:v>御船町緑の村運営事業特別会計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2.73</c:v>
                </c:pt>
                <c:pt idx="2">
                  <c:v>#N/A</c:v>
                </c:pt>
                <c:pt idx="3">
                  <c:v>0.03</c:v>
                </c:pt>
                <c:pt idx="4">
                  <c:v>#N/A</c:v>
                </c:pt>
                <c:pt idx="5">
                  <c:v>0.24</c:v>
                </c:pt>
                <c:pt idx="6">
                  <c:v>#N/A</c:v>
                </c:pt>
                <c:pt idx="7">
                  <c:v>0.04</c:v>
                </c:pt>
                <c:pt idx="8">
                  <c:v>#N/A</c:v>
                </c:pt>
                <c:pt idx="9">
                  <c:v>0.04</c:v>
                </c:pt>
              </c:numCache>
            </c:numRef>
          </c:val>
          <c:extLst>
            <c:ext xmlns:c16="http://schemas.microsoft.com/office/drawing/2014/chart" uri="{C3380CC4-5D6E-409C-BE32-E72D297353CC}">
              <c16:uniqueId val="{00000002-2A4F-4D33-8923-45C27C35B98C}"/>
            </c:ext>
          </c:extLst>
        </c:ser>
        <c:ser>
          <c:idx val="3"/>
          <c:order val="3"/>
          <c:tx>
            <c:strRef>
              <c:f>データシート!$A$30</c:f>
              <c:strCache>
                <c:ptCount val="1"/>
                <c:pt idx="0">
                  <c:v>御船町情報通信基盤施設運営事業特別会計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0.1</c:v>
                </c:pt>
                <c:pt idx="4">
                  <c:v>0.2</c:v>
                </c:pt>
                <c:pt idx="5">
                  <c:v>#N/A</c:v>
                </c:pt>
                <c:pt idx="6">
                  <c:v>0.13</c:v>
                </c:pt>
                <c:pt idx="7">
                  <c:v>#N/A</c:v>
                </c:pt>
                <c:pt idx="8">
                  <c:v>#N/A</c:v>
                </c:pt>
                <c:pt idx="9">
                  <c:v>0.08</c:v>
                </c:pt>
              </c:numCache>
            </c:numRef>
          </c:val>
          <c:extLst>
            <c:ext xmlns:c16="http://schemas.microsoft.com/office/drawing/2014/chart" uri="{C3380CC4-5D6E-409C-BE32-E72D297353CC}">
              <c16:uniqueId val="{00000003-2A4F-4D33-8923-45C27C35B98C}"/>
            </c:ext>
          </c:extLst>
        </c:ser>
        <c:ser>
          <c:idx val="4"/>
          <c:order val="4"/>
          <c:tx>
            <c:strRef>
              <c:f>データシート!$A$31</c:f>
              <c:strCache>
                <c:ptCount val="1"/>
                <c:pt idx="0">
                  <c:v>御船町公共下水道事業特別会計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0.28999999999999998</c:v>
                </c:pt>
                <c:pt idx="2">
                  <c:v>#N/A</c:v>
                </c:pt>
                <c:pt idx="3">
                  <c:v>0.44</c:v>
                </c:pt>
                <c:pt idx="4">
                  <c:v>#N/A</c:v>
                </c:pt>
                <c:pt idx="5">
                  <c:v>3.38</c:v>
                </c:pt>
                <c:pt idx="6">
                  <c:v>#N/A</c:v>
                </c:pt>
                <c:pt idx="7">
                  <c:v>0.16</c:v>
                </c:pt>
                <c:pt idx="8">
                  <c:v>#N/A</c:v>
                </c:pt>
                <c:pt idx="9">
                  <c:v>0.27</c:v>
                </c:pt>
              </c:numCache>
            </c:numRef>
          </c:val>
          <c:extLst>
            <c:ext xmlns:c16="http://schemas.microsoft.com/office/drawing/2014/chart" uri="{C3380CC4-5D6E-409C-BE32-E72D297353CC}">
              <c16:uniqueId val="{00000004-2A4F-4D33-8923-45C27C35B98C}"/>
            </c:ext>
          </c:extLst>
        </c:ser>
        <c:ser>
          <c:idx val="5"/>
          <c:order val="5"/>
          <c:tx>
            <c:strRef>
              <c:f>データシート!$A$32</c:f>
              <c:strCache>
                <c:ptCount val="1"/>
                <c:pt idx="0">
                  <c:v>御船町後期高齢者医療事業特別会計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0.21</c:v>
                </c:pt>
                <c:pt idx="4">
                  <c:v>#N/A</c:v>
                </c:pt>
                <c:pt idx="5">
                  <c:v>0.25</c:v>
                </c:pt>
                <c:pt idx="6">
                  <c:v>#N/A</c:v>
                </c:pt>
                <c:pt idx="7">
                  <c:v>0.26</c:v>
                </c:pt>
                <c:pt idx="8">
                  <c:v>#N/A</c:v>
                </c:pt>
                <c:pt idx="9">
                  <c:v>0.28999999999999998</c:v>
                </c:pt>
              </c:numCache>
            </c:numRef>
          </c:val>
          <c:extLst>
            <c:ext xmlns:c16="http://schemas.microsoft.com/office/drawing/2014/chart" uri="{C3380CC4-5D6E-409C-BE32-E72D297353CC}">
              <c16:uniqueId val="{00000005-2A4F-4D33-8923-45C27C35B98C}"/>
            </c:ext>
          </c:extLst>
        </c:ser>
        <c:ser>
          <c:idx val="6"/>
          <c:order val="6"/>
          <c:tx>
            <c:strRef>
              <c:f>データシート!$A$33</c:f>
              <c:strCache>
                <c:ptCount val="1"/>
                <c:pt idx="0">
                  <c:v>御船町介護保険事業特別会計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2.16</c:v>
                </c:pt>
                <c:pt idx="2">
                  <c:v>#N/A</c:v>
                </c:pt>
                <c:pt idx="3">
                  <c:v>1.79</c:v>
                </c:pt>
                <c:pt idx="4">
                  <c:v>#N/A</c:v>
                </c:pt>
                <c:pt idx="5">
                  <c:v>2.82</c:v>
                </c:pt>
                <c:pt idx="6">
                  <c:v>#N/A</c:v>
                </c:pt>
                <c:pt idx="7">
                  <c:v>2.65</c:v>
                </c:pt>
                <c:pt idx="8">
                  <c:v>#N/A</c:v>
                </c:pt>
                <c:pt idx="9">
                  <c:v>2.13</c:v>
                </c:pt>
              </c:numCache>
            </c:numRef>
          </c:val>
          <c:extLst>
            <c:ext xmlns:c16="http://schemas.microsoft.com/office/drawing/2014/chart" uri="{C3380CC4-5D6E-409C-BE32-E72D297353CC}">
              <c16:uniqueId val="{00000006-2A4F-4D33-8923-45C27C35B98C}"/>
            </c:ext>
          </c:extLst>
        </c:ser>
        <c:ser>
          <c:idx val="7"/>
          <c:order val="7"/>
          <c:tx>
            <c:strRef>
              <c:f>データシート!$A$34</c:f>
              <c:strCache>
                <c:ptCount val="1"/>
                <c:pt idx="0">
                  <c:v>御船町水道事業会計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10.89</c:v>
                </c:pt>
                <c:pt idx="2">
                  <c:v>#N/A</c:v>
                </c:pt>
                <c:pt idx="3">
                  <c:v>9.81</c:v>
                </c:pt>
                <c:pt idx="4">
                  <c:v>#N/A</c:v>
                </c:pt>
                <c:pt idx="5">
                  <c:v>5.54</c:v>
                </c:pt>
                <c:pt idx="6">
                  <c:v>#N/A</c:v>
                </c:pt>
                <c:pt idx="7">
                  <c:v>4.51</c:v>
                </c:pt>
                <c:pt idx="8">
                  <c:v>#N/A</c:v>
                </c:pt>
                <c:pt idx="9">
                  <c:v>4.03</c:v>
                </c:pt>
              </c:numCache>
            </c:numRef>
          </c:val>
          <c:extLst>
            <c:ext xmlns:c16="http://schemas.microsoft.com/office/drawing/2014/chart" uri="{C3380CC4-5D6E-409C-BE32-E72D297353CC}">
              <c16:uniqueId val="{00000007-2A4F-4D33-8923-45C27C35B98C}"/>
            </c:ext>
          </c:extLst>
        </c:ser>
        <c:ser>
          <c:idx val="8"/>
          <c:order val="8"/>
          <c:tx>
            <c:strRef>
              <c:f>データシート!$A$35</c:f>
              <c:strCache>
                <c:ptCount val="1"/>
                <c:pt idx="0">
                  <c:v>御船町国民健康保険事業特別会計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2.75</c:v>
                </c:pt>
                <c:pt idx="2">
                  <c:v>#N/A</c:v>
                </c:pt>
                <c:pt idx="3">
                  <c:v>5.5</c:v>
                </c:pt>
                <c:pt idx="4">
                  <c:v>#N/A</c:v>
                </c:pt>
                <c:pt idx="5">
                  <c:v>4.8899999999999997</c:v>
                </c:pt>
                <c:pt idx="6">
                  <c:v>#N/A</c:v>
                </c:pt>
                <c:pt idx="7">
                  <c:v>4.47</c:v>
                </c:pt>
                <c:pt idx="8">
                  <c:v>#N/A</c:v>
                </c:pt>
                <c:pt idx="9">
                  <c:v>4.08</c:v>
                </c:pt>
              </c:numCache>
            </c:numRef>
          </c:val>
          <c:extLst>
            <c:ext xmlns:c16="http://schemas.microsoft.com/office/drawing/2014/chart" uri="{C3380CC4-5D6E-409C-BE32-E72D297353CC}">
              <c16:uniqueId val="{00000008-2A4F-4D33-8923-45C27C35B9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9.39</c:v>
                </c:pt>
                <c:pt idx="2">
                  <c:v>#N/A</c:v>
                </c:pt>
                <c:pt idx="3">
                  <c:v>16.09</c:v>
                </c:pt>
                <c:pt idx="4">
                  <c:v>#N/A</c:v>
                </c:pt>
                <c:pt idx="5">
                  <c:v>11.75</c:v>
                </c:pt>
                <c:pt idx="6">
                  <c:v>#N/A</c:v>
                </c:pt>
                <c:pt idx="7">
                  <c:v>9.44</c:v>
                </c:pt>
                <c:pt idx="8">
                  <c:v>#N/A</c:v>
                </c:pt>
                <c:pt idx="9">
                  <c:v>8.15</c:v>
                </c:pt>
              </c:numCache>
            </c:numRef>
          </c:val>
          <c:extLst>
            <c:ext xmlns:c16="http://schemas.microsoft.com/office/drawing/2014/chart" uri="{C3380CC4-5D6E-409C-BE32-E72D297353CC}">
              <c16:uniqueId val="{00000009-2A4F-4D33-8923-45C27C35B9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615</c:v>
                </c:pt>
                <c:pt idx="5">
                  <c:v>633</c:v>
                </c:pt>
                <c:pt idx="8">
                  <c:v>619</c:v>
                </c:pt>
                <c:pt idx="11">
                  <c:v>859</c:v>
                </c:pt>
                <c:pt idx="14">
                  <c:v>1000</c:v>
                </c:pt>
              </c:numCache>
            </c:numRef>
          </c:val>
          <c:extLst>
            <c:ext xmlns:c16="http://schemas.microsoft.com/office/drawing/2014/chart" uri="{C3380CC4-5D6E-409C-BE32-E72D297353CC}">
              <c16:uniqueId val="{00000000-4EA8-46B7-A07A-EB6CEFBD8B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2</c:v>
                </c:pt>
                <c:pt idx="12">
                  <c:v>0</c:v>
                </c:pt>
              </c:numCache>
            </c:numRef>
          </c:val>
          <c:extLst>
            <c:ext xmlns:c16="http://schemas.microsoft.com/office/drawing/2014/chart" uri="{C3380CC4-5D6E-409C-BE32-E72D297353CC}">
              <c16:uniqueId val="{00000001-4EA8-46B7-A07A-EB6CEFBD8B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A8-46B7-A07A-EB6CEFBD8B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34</c:v>
                </c:pt>
                <c:pt idx="6">
                  <c:v>39</c:v>
                </c:pt>
                <c:pt idx="9">
                  <c:v>41</c:v>
                </c:pt>
                <c:pt idx="12">
                  <c:v>41</c:v>
                </c:pt>
              </c:numCache>
            </c:numRef>
          </c:val>
          <c:extLst>
            <c:ext xmlns:c16="http://schemas.microsoft.com/office/drawing/2014/chart" uri="{C3380CC4-5D6E-409C-BE32-E72D297353CC}">
              <c16:uniqueId val="{00000003-4EA8-46B7-A07A-EB6CEFBD8B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216</c:v>
                </c:pt>
                <c:pt idx="3">
                  <c:v>184</c:v>
                </c:pt>
                <c:pt idx="6">
                  <c:v>213</c:v>
                </c:pt>
                <c:pt idx="9">
                  <c:v>201</c:v>
                </c:pt>
                <c:pt idx="12">
                  <c:v>191</c:v>
                </c:pt>
              </c:numCache>
            </c:numRef>
          </c:val>
          <c:extLst>
            <c:ext xmlns:c16="http://schemas.microsoft.com/office/drawing/2014/chart" uri="{C3380CC4-5D6E-409C-BE32-E72D297353CC}">
              <c16:uniqueId val="{00000004-4EA8-46B7-A07A-EB6CEFBD8B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A8-46B7-A07A-EB6CEFBD8B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A8-46B7-A07A-EB6CEFBD8B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600</c:v>
                </c:pt>
                <c:pt idx="3">
                  <c:v>680</c:v>
                </c:pt>
                <c:pt idx="6">
                  <c:v>709</c:v>
                </c:pt>
                <c:pt idx="9">
                  <c:v>975</c:v>
                </c:pt>
                <c:pt idx="12">
                  <c:v>1301</c:v>
                </c:pt>
              </c:numCache>
            </c:numRef>
          </c:val>
          <c:extLst>
            <c:ext xmlns:c16="http://schemas.microsoft.com/office/drawing/2014/chart" uri="{C3380CC4-5D6E-409C-BE32-E72D297353CC}">
              <c16:uniqueId val="{00000007-4EA8-46B7-A07A-EB6CEFBD8B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210</c:v>
                </c:pt>
                <c:pt idx="2">
                  <c:v>#N/A</c:v>
                </c:pt>
                <c:pt idx="3">
                  <c:v>#N/A</c:v>
                </c:pt>
                <c:pt idx="4">
                  <c:v>266</c:v>
                </c:pt>
                <c:pt idx="5">
                  <c:v>#N/A</c:v>
                </c:pt>
                <c:pt idx="6">
                  <c:v>#N/A</c:v>
                </c:pt>
                <c:pt idx="7">
                  <c:v>343</c:v>
                </c:pt>
                <c:pt idx="8">
                  <c:v>#N/A</c:v>
                </c:pt>
                <c:pt idx="9">
                  <c:v>#N/A</c:v>
                </c:pt>
                <c:pt idx="10">
                  <c:v>360</c:v>
                </c:pt>
                <c:pt idx="11">
                  <c:v>#N/A</c:v>
                </c:pt>
                <c:pt idx="12">
                  <c:v>#N/A</c:v>
                </c:pt>
                <c:pt idx="13">
                  <c:v>533</c:v>
                </c:pt>
                <c:pt idx="14">
                  <c:v>#N/A</c:v>
                </c:pt>
              </c:numCache>
            </c:numRef>
          </c:val>
          <c:smooth val="0"/>
          <c:extLst>
            <c:ext xmlns:c16="http://schemas.microsoft.com/office/drawing/2014/chart" uri="{C3380CC4-5D6E-409C-BE32-E72D297353CC}">
              <c16:uniqueId val="{00000008-4EA8-46B7-A07A-EB6CEFBD8B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9346</c:v>
                </c:pt>
                <c:pt idx="5">
                  <c:v>11525</c:v>
                </c:pt>
                <c:pt idx="8">
                  <c:v>12842</c:v>
                </c:pt>
                <c:pt idx="11">
                  <c:v>13418</c:v>
                </c:pt>
                <c:pt idx="14">
                  <c:v>13120</c:v>
                </c:pt>
              </c:numCache>
            </c:numRef>
          </c:val>
          <c:extLst>
            <c:ext xmlns:c16="http://schemas.microsoft.com/office/drawing/2014/chart" uri="{C3380CC4-5D6E-409C-BE32-E72D297353CC}">
              <c16:uniqueId val="{00000000-3F40-4F0A-8097-5F5CF763DF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c:v>
                </c:pt>
                <c:pt idx="5">
                  <c:v>75</c:v>
                </c:pt>
                <c:pt idx="8">
                  <c:v>133</c:v>
                </c:pt>
                <c:pt idx="11">
                  <c:v>812</c:v>
                </c:pt>
                <c:pt idx="14">
                  <c:v>817</c:v>
                </c:pt>
              </c:numCache>
            </c:numRef>
          </c:val>
          <c:extLst>
            <c:ext xmlns:c16="http://schemas.microsoft.com/office/drawing/2014/chart" uri="{C3380CC4-5D6E-409C-BE32-E72D297353CC}">
              <c16:uniqueId val="{00000001-3F40-4F0A-8097-5F5CF763DF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1225</c:v>
                </c:pt>
                <c:pt idx="5">
                  <c:v>1677</c:v>
                </c:pt>
                <c:pt idx="8">
                  <c:v>1887</c:v>
                </c:pt>
                <c:pt idx="11">
                  <c:v>2353</c:v>
                </c:pt>
                <c:pt idx="14">
                  <c:v>3317</c:v>
                </c:pt>
              </c:numCache>
            </c:numRef>
          </c:val>
          <c:extLst>
            <c:ext xmlns:c16="http://schemas.microsoft.com/office/drawing/2014/chart" uri="{C3380CC4-5D6E-409C-BE32-E72D297353CC}">
              <c16:uniqueId val="{00000002-3F40-4F0A-8097-5F5CF763DF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40-4F0A-8097-5F5CF763DF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40-4F0A-8097-5F5CF763DF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40-4F0A-8097-5F5CF763DF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1157</c:v>
                </c:pt>
                <c:pt idx="3">
                  <c:v>1124</c:v>
                </c:pt>
                <c:pt idx="6">
                  <c:v>1037</c:v>
                </c:pt>
                <c:pt idx="9">
                  <c:v>1009</c:v>
                </c:pt>
                <c:pt idx="12">
                  <c:v>1022</c:v>
                </c:pt>
              </c:numCache>
            </c:numRef>
          </c:val>
          <c:extLst>
            <c:ext xmlns:c16="http://schemas.microsoft.com/office/drawing/2014/chart" uri="{C3380CC4-5D6E-409C-BE32-E72D297353CC}">
              <c16:uniqueId val="{00000006-3F40-4F0A-8097-5F5CF763DF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779</c:v>
                </c:pt>
                <c:pt idx="3">
                  <c:v>751</c:v>
                </c:pt>
                <c:pt idx="6">
                  <c:v>704</c:v>
                </c:pt>
                <c:pt idx="9">
                  <c:v>685</c:v>
                </c:pt>
                <c:pt idx="12">
                  <c:v>675</c:v>
                </c:pt>
              </c:numCache>
            </c:numRef>
          </c:val>
          <c:extLst>
            <c:ext xmlns:c16="http://schemas.microsoft.com/office/drawing/2014/chart" uri="{C3380CC4-5D6E-409C-BE32-E72D297353CC}">
              <c16:uniqueId val="{00000007-3F40-4F0A-8097-5F5CF763DF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2709</c:v>
                </c:pt>
                <c:pt idx="3">
                  <c:v>2581</c:v>
                </c:pt>
                <c:pt idx="6">
                  <c:v>2549</c:v>
                </c:pt>
                <c:pt idx="9">
                  <c:v>2425</c:v>
                </c:pt>
                <c:pt idx="12">
                  <c:v>2389</c:v>
                </c:pt>
              </c:numCache>
            </c:numRef>
          </c:val>
          <c:extLst>
            <c:ext xmlns:c16="http://schemas.microsoft.com/office/drawing/2014/chart" uri="{C3380CC4-5D6E-409C-BE32-E72D297353CC}">
              <c16:uniqueId val="{00000008-3F40-4F0A-8097-5F5CF763DF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40-4F0A-8097-5F5CF763DF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10299</c:v>
                </c:pt>
                <c:pt idx="3">
                  <c:v>13026</c:v>
                </c:pt>
                <c:pt idx="6">
                  <c:v>14933</c:v>
                </c:pt>
                <c:pt idx="9">
                  <c:v>16370</c:v>
                </c:pt>
                <c:pt idx="12">
                  <c:v>16444</c:v>
                </c:pt>
              </c:numCache>
            </c:numRef>
          </c:val>
          <c:extLst>
            <c:ext xmlns:c16="http://schemas.microsoft.com/office/drawing/2014/chart" uri="{C3380CC4-5D6E-409C-BE32-E72D297353CC}">
              <c16:uniqueId val="{0000000A-3F40-4F0A-8097-5F5CF763DF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4286</c:v>
                </c:pt>
                <c:pt idx="2">
                  <c:v>#N/A</c:v>
                </c:pt>
                <c:pt idx="3">
                  <c:v>#N/A</c:v>
                </c:pt>
                <c:pt idx="4">
                  <c:v>4205</c:v>
                </c:pt>
                <c:pt idx="5">
                  <c:v>#N/A</c:v>
                </c:pt>
                <c:pt idx="6">
                  <c:v>#N/A</c:v>
                </c:pt>
                <c:pt idx="7">
                  <c:v>4361</c:v>
                </c:pt>
                <c:pt idx="8">
                  <c:v>#N/A</c:v>
                </c:pt>
                <c:pt idx="9">
                  <c:v>#N/A</c:v>
                </c:pt>
                <c:pt idx="10">
                  <c:v>3905</c:v>
                </c:pt>
                <c:pt idx="11">
                  <c:v>#N/A</c:v>
                </c:pt>
                <c:pt idx="12">
                  <c:v>#N/A</c:v>
                </c:pt>
                <c:pt idx="13">
                  <c:v>3276</c:v>
                </c:pt>
                <c:pt idx="14">
                  <c:v>#N/A</c:v>
                </c:pt>
              </c:numCache>
            </c:numRef>
          </c:val>
          <c:smooth val="0"/>
          <c:extLst>
            <c:ext xmlns:c16="http://schemas.microsoft.com/office/drawing/2014/chart" uri="{C3380CC4-5D6E-409C-BE32-E72D297353CC}">
              <c16:uniqueId val="{0000000B-3F40-4F0A-8097-5F5CF763DF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741</c:v>
                </c:pt>
                <c:pt idx="1">
                  <c:v>801</c:v>
                </c:pt>
                <c:pt idx="2">
                  <c:v>1087</c:v>
                </c:pt>
              </c:numCache>
            </c:numRef>
          </c:val>
          <c:extLst>
            <c:ext xmlns:c16="http://schemas.microsoft.com/office/drawing/2014/chart" uri="{C3380CC4-5D6E-409C-BE32-E72D297353CC}">
              <c16:uniqueId val="{00000000-5013-4663-BA6B-199DCD4F03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133</c:v>
                </c:pt>
                <c:pt idx="1">
                  <c:v>268</c:v>
                </c:pt>
                <c:pt idx="2">
                  <c:v>249</c:v>
                </c:pt>
              </c:numCache>
            </c:numRef>
          </c:val>
          <c:extLst>
            <c:ext xmlns:c16="http://schemas.microsoft.com/office/drawing/2014/chart" uri="{C3380CC4-5D6E-409C-BE32-E72D297353CC}">
              <c16:uniqueId val="{00000001-5013-4663-BA6B-199DCD4F03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833</c:v>
                </c:pt>
                <c:pt idx="1">
                  <c:v>1030</c:v>
                </c:pt>
                <c:pt idx="2">
                  <c:v>1651</c:v>
                </c:pt>
              </c:numCache>
            </c:numRef>
          </c:val>
          <c:extLst>
            <c:ext xmlns:c16="http://schemas.microsoft.com/office/drawing/2014/chart" uri="{C3380CC4-5D6E-409C-BE32-E72D297353CC}">
              <c16:uniqueId val="{00000002-5013-4663-BA6B-199DCD4F03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{F9E028C7-BC8B-45F6-9E34-8121951F992C}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675-4E56-89B1-4D02F2C88B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{EB0C3BF5-FD6D-4760-AE28-F62DEC4A42FD}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75-4E56-89B1-4D02F2C88B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{F5B10767-A9F7-47F3-9D60-D9B5E1B8D7E7}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75-4E56-89B1-4D02F2C88B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{44EA912A-A327-4723-AD4B-BD9E70BE97D4}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75-4E56-89B1-4D02F2C88B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{3AD030F7-F9FD-4165-B170-0FEF949A149F}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75-4E56-89B1-4D02F2C88BF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{796E792F-43EE-4B47-AF00-DC0FF1AB5A71}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675-4E56-89B1-4D02F2C88BF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{D17C075E-1FAC-4C7A-BD65-8F0165E8310E}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675-4E56-89B1-4D02F2C88BF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{0F4A19C5-0748-44CB-A0BB-7C4769CEE30F}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675-4E56-89B1-4D02F2C88BF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{8C5A5FB6-B2E5-4260-A3A6-E83E6CF77B12}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675-4E56-89B1-4D02F2C88B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59.8</c:v>
                </c:pt>
                <c:pt idx="16">
                  <c:v>58.6</c:v>
                </c:pt>
                <c:pt idx="24">
                  <c:v>59.7</c:v>
                </c:pt>
                <c:pt idx="32">
                  <c:v>59.5</c:v>
                </c:pt>
              </c:numCache>
            </c:numRef>
          </c:xVal>
          <c:yVal>
            <c:numRef>
              <c:f>公会計指標分析・財政指標組合せ分析表!$BP$51:$DC$51</c:f>
              <c:numCache>
                <c:formatCode>#,##0.0;"▲ "#,##0.0</c:formatCode>
                <c:ptCount val="40"/>
                <c:pt idx="0">
                  <c:v>107.9</c:v>
                </c:pt>
                <c:pt idx="8">
                  <c:v>106</c:v>
                </c:pt>
                <c:pt idx="16">
                  <c:v>112.2</c:v>
                </c:pt>
                <c:pt idx="24">
                  <c:v>98.6</c:v>
                </c:pt>
                <c:pt idx="32">
                  <c:v>77.8</c:v>
                </c:pt>
              </c:numCache>
            </c:numRef>
          </c:yVal>
          <c:smooth val="0"/>
          <c:extLst>
            <c:ext xmlns:c16="http://schemas.microsoft.com/office/drawing/2014/chart" uri="{C3380CC4-5D6E-409C-BE32-E72D297353CC}">
              <c16:uniqueId val="{00000009-1675-4E56-89B1-4D02F2C88B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{A8FE487A-3422-435E-9200-9641848C8A12}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675-4E56-89B1-4D02F2C88B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{FEA17140-9774-4DCC-816E-431A43AC709D}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75-4E56-89B1-4D02F2C88B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{0AA8F3F7-DB0A-4F6E-8ED5-144CEE7BBA4B}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75-4E56-89B1-4D02F2C88B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{9B5FD498-1455-4D2E-BBFE-98B3CD737E2C}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75-4E56-89B1-4D02F2C88B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{3A6CE6DF-9839-4497-92E2-4A1D78976A93}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75-4E56-89B1-4D02F2C88BF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{74BF162A-14B3-4D1C-B1B1-C27EC9EB7204}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675-4E56-89B1-4D02F2C88BF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{5D7F52DD-0AA4-4527-8EEE-31A26A593EA6}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675-4E56-89B1-4D02F2C88BF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{2DEBB9CE-BD27-4ACB-AD6A-810F737BE6C2}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675-4E56-89B1-4D02F2C88BF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{D57DF03E-CE20-44C1-8AAF-D0BBFDA06B73}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675-4E56-89B1-4D02F2C88B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1675-4E56-89B1-4D02F2C88BF7}"/>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298388263998148E-2"/>
                  <c:y val="-4.8782901924574726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{B085F59F-3FD0-46DB-9405-63F8FFE18788}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C76-4755-9BD6-611BFA0F40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{D65A29D9-48A8-4CA4-B7A4-0C4618CB2589}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76-4755-9BD6-611BFA0F40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{EC81D2F5-853E-4D53-97AD-98F1A6715366}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76-4755-9BD6-611BFA0F40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{5F78A28E-E972-49F0-BE06-A71C7BFD73DD}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76-4755-9BD6-611BFA0F40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{7439F952-824E-49CD-91D7-EC1D3648F280}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76-4755-9BD6-611BFA0F407D}"/>
                </c:ext>
              </c:extLst>
            </c:dLbl>
            <c:dLbl>
              <c:idx val="8"/>
              <c:layout>
                <c:manualLayout>
                  <c:x val="-3.8097594974223249E-2"/>
                  <c:y val="-7.60503922510133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{6506586B-4D42-44F8-BEA8-50CA3597BF44}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C76-4755-9BD6-611BFA0F407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{BF70446A-B068-4D1E-85D6-35AF74216687}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C76-4755-9BD6-611BFA0F407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{90888EBA-756F-43BB-B8FE-876EF400575A}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C76-4755-9BD6-611BFA0F407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{F8DDD48C-CD49-4B7D-B72A-697732846F0F}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C76-4755-9BD6-611BFA0F40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c:v>
                </c:pt>
                <c:pt idx="16">
                  <c:v>6.9</c:v>
                </c:pt>
                <c:pt idx="24">
                  <c:v>8.1999999999999993</c:v>
                </c:pt>
                <c:pt idx="32">
                  <c:v>10.1</c:v>
                </c:pt>
              </c:numCache>
            </c:numRef>
          </c:xVal>
          <c:yVal>
            <c:numRef>
              <c:f>公会計指標分析・財政指標組合せ分析表!$BP$73:$DC$73</c:f>
              <c:numCache>
                <c:formatCode>#,##0.0;"▲ "#,##0.0</c:formatCode>
                <c:ptCount val="40"/>
                <c:pt idx="0">
                  <c:v>107.9</c:v>
                </c:pt>
                <c:pt idx="8">
                  <c:v>106</c:v>
                </c:pt>
                <c:pt idx="16">
                  <c:v>112.2</c:v>
                </c:pt>
                <c:pt idx="24">
                  <c:v>98.6</c:v>
                </c:pt>
                <c:pt idx="32">
                  <c:v>77.8</c:v>
                </c:pt>
              </c:numCache>
            </c:numRef>
          </c:yVal>
          <c:smooth val="0"/>
          <c:extLst>
            <c:ext xmlns:c16="http://schemas.microsoft.com/office/drawing/2014/chart" uri="{C3380CC4-5D6E-409C-BE32-E72D297353CC}">
              <c16:uniqueId val="{00000009-7C76-4755-9BD6-611BFA0F40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{419E8FCD-1E70-47D5-BF62-18679B4F6C08}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C76-4755-9BD6-611BFA0F40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{ED198703-3DA2-4404-9B36-F7AA45A5D002}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76-4755-9BD6-611BFA0F40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{6E673C18-BEB7-46F7-94B4-11E9237E075A}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76-4755-9BD6-611BFA0F40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{F15A561C-81EB-4E96-8D6A-CD5422C81D74}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76-4755-9BD6-611BFA0F40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{E8BB4577-FBF1-4853-B3AA-E0D0F3CBF82B}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76-4755-9BD6-611BFA0F407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{A1BE1B4C-8CB6-4D93-AF0F-8768571A7649}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C76-4755-9BD6-611BFA0F407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{3DA1871B-EE95-46E1-B350-93BC1415D0AB}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C76-4755-9BD6-611BFA0F407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{BBC373E2-EA1F-4B8D-BCFF-970A098FC566}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C76-4755-9BD6-611BFA0F407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{0BA5C468-4558-410D-9D66-BFBF477CAFD9}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C76-4755-9BD6-611BFA0F40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7C76-4755-9BD6-611BFA0F407D}"/>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一般会計における元利償還金は、平成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年度から増加しており、令和元年度は、災害復旧事業債の元</a:t>
          </a:r>
          <a:r>
            <a:rPr kumimoji="1" lang="ja-JP" altLang="en-US" sz="1100">
              <a:solidFill>
                <a:schemeClr val="dk1"/>
              </a:solidFill>
              <a:effectLst/>
              <a:latin typeface="+mn-lt"/>
              <a:ea typeface="+mn-ea"/>
              <a:cs typeface="+mn-cs"/>
            </a:rPr>
            <a:t>利</a:t>
          </a:r>
          <a:r>
            <a:rPr kumimoji="1" lang="ja-JP" altLang="ja-JP" sz="1100">
              <a:solidFill>
                <a:schemeClr val="dk1"/>
              </a:solidFill>
              <a:effectLst/>
              <a:latin typeface="+mn-lt"/>
              <a:ea typeface="+mn-ea"/>
              <a:cs typeface="+mn-cs"/>
            </a:rPr>
            <a:t>償還（</a:t>
          </a:r>
          <a:r>
            <a:rPr kumimoji="1" lang="en-US" altLang="ja-JP" sz="1100">
              <a:solidFill>
                <a:sysClr val="windowText" lastClr="000000"/>
              </a:solidFill>
              <a:effectLst/>
              <a:latin typeface="+mn-lt"/>
              <a:ea typeface="+mn-ea"/>
              <a:cs typeface="+mn-cs"/>
            </a:rPr>
            <a:t>305,345</a:t>
          </a:r>
          <a:r>
            <a:rPr kumimoji="1" lang="ja-JP" altLang="ja-JP" sz="1100">
              <a:solidFill>
                <a:sysClr val="windowText" lastClr="000000"/>
              </a:solidFill>
              <a:effectLst/>
              <a:latin typeface="+mn-lt"/>
              <a:ea typeface="+mn-ea"/>
              <a:cs typeface="+mn-cs"/>
            </a:rPr>
            <a:t>千円</a:t>
          </a:r>
          <a:r>
            <a:rPr kumimoji="1" lang="ja-JP" altLang="ja-JP" sz="1100">
              <a:solidFill>
                <a:schemeClr val="dk1"/>
              </a:solidFill>
              <a:effectLst/>
              <a:latin typeface="+mn-lt"/>
              <a:ea typeface="+mn-ea"/>
              <a:cs typeface="+mn-cs"/>
            </a:rPr>
            <a:t>）が増加の主な要因である。</a:t>
          </a:r>
          <a:endParaRPr lang="ja-JP" altLang="ja-JP" sz="1400">
            <a:effectLst/>
          </a:endParaRPr>
        </a:p>
        <a:p>
          <a:r>
            <a:rPr kumimoji="1" lang="ja-JP" altLang="ja-JP" sz="1100">
              <a:solidFill>
                <a:schemeClr val="dk1"/>
              </a:solidFill>
              <a:effectLst/>
              <a:latin typeface="+mn-lt"/>
              <a:ea typeface="+mn-ea"/>
              <a:cs typeface="+mn-cs"/>
            </a:rPr>
            <a:t>　地方税の若干の伸びはあるものの、熊本地震関連の起債借入により、実質公債費比率は増加する見込みである。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活用なし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一般会計等に係る地方債の残高については、</a:t>
          </a:r>
          <a:r>
            <a:rPr kumimoji="1" lang="ja-JP" altLang="en-US" sz="110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熊本地震に係る事業の執行に伴う借り入れを行</a:t>
          </a:r>
          <a:r>
            <a:rPr kumimoji="1" lang="ja-JP" altLang="en-US" sz="1100">
              <a:solidFill>
                <a:schemeClr val="dk1"/>
              </a:solidFill>
              <a:effectLst/>
              <a:latin typeface="+mn-lt"/>
              <a:ea typeface="+mn-ea"/>
              <a:cs typeface="+mn-cs"/>
            </a:rPr>
            <a:t>ったため、令和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年度においての現在高も高止まりしている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また、ふるさと応援基金の残高が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比較して令和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694,543</a:t>
          </a:r>
          <a:r>
            <a:rPr kumimoji="1" lang="ja-JP" altLang="ja-JP" sz="1100">
              <a:solidFill>
                <a:schemeClr val="dk1"/>
              </a:solidFill>
              <a:effectLst/>
              <a:latin typeface="+mn-lt"/>
              <a:ea typeface="+mn-ea"/>
              <a:cs typeface="+mn-cs"/>
            </a:rPr>
            <a:t>千円増加したため、充当可能財源が増加し、将来負担比率の分子が減少した。</a:t>
          </a:r>
          <a:endParaRPr lang="ja-JP" altLang="ja-JP" sz="1400">
            <a:effectLst/>
          </a:endParaRPr>
        </a:p>
        <a:p>
          <a:r>
            <a:rPr kumimoji="1" lang="ja-JP" altLang="ja-JP" sz="1100">
              <a:solidFill>
                <a:schemeClr val="dk1"/>
              </a:solidFill>
              <a:effectLst/>
              <a:latin typeface="+mn-lt"/>
              <a:ea typeface="+mn-ea"/>
              <a:cs typeface="+mn-cs"/>
            </a:rPr>
            <a:t>　今後、地方債の残高を増やさないためにも、事業の峻別を行い、地方債の発行に頼らない予算編成を行い、継続して将来負担比率を抑制できるよう努めていきたい。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熊本県御船町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年度と比較し基金が大幅に増額となった主な要因は、ふるさと納税寄附額が増加したことに伴い、ふるさと応援基金残高が</a:t>
          </a:r>
          <a:r>
            <a:rPr kumimoji="1" lang="en-US" altLang="ja-JP" sz="1100">
              <a:solidFill>
                <a:schemeClr val="dk1"/>
              </a:solidFill>
              <a:effectLst/>
              <a:latin typeface="+mn-lt"/>
              <a:ea typeface="+mn-ea"/>
              <a:cs typeface="+mn-cs"/>
            </a:rPr>
            <a:t>694,543</a:t>
          </a:r>
          <a:r>
            <a:rPr kumimoji="1" lang="ja-JP" altLang="ja-JP" sz="1100">
              <a:solidFill>
                <a:schemeClr val="dk1"/>
              </a:solidFill>
              <a:effectLst/>
              <a:latin typeface="+mn-lt"/>
              <a:ea typeface="+mn-ea"/>
              <a:cs typeface="+mn-cs"/>
            </a:rPr>
            <a:t>千円増加したためである。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年熊本地震復興基金については、熊本地震からの復旧・復興事業の財源であるため、事業実施に伴い減少していく。</a:t>
          </a:r>
          <a:endParaRPr lang="ja-JP" altLang="ja-JP" sz="1400">
            <a:effectLst/>
          </a:endParaRPr>
        </a:p>
        <a:p>
          <a:r>
            <a:rPr kumimoji="1" lang="ja-JP" altLang="ja-JP" sz="1100">
              <a:solidFill>
                <a:schemeClr val="dk1"/>
              </a:solidFill>
              <a:effectLst/>
              <a:latin typeface="+mn-lt"/>
              <a:ea typeface="+mn-ea"/>
              <a:cs typeface="+mn-cs"/>
            </a:rPr>
            <a:t>　また、今後の災害に備えた財政調整基金の積み立ても段階的に進めていくともに、老朽化した公共施設の建替えに備え、公共施設等整備基金についても計画的な積み立てを行う。</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年熊本地震で被災市町村が復興計画策定等を通じ、きめ細やかな事業を実施することを目的とする。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ふるさと応援基金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御船町の豊かな自然環境を後世に継承していくとともに、御船町の持つ地域資源を活用し、将来へ引き継げる環境に配慮した特色ある元気なまちづくりと協働のまちづくりを進めていくことを目的とする。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熊本地震からの復旧・復興事業に充てるため、</a:t>
          </a:r>
          <a:r>
            <a:rPr kumimoji="1" lang="en-US" altLang="ja-JP" sz="1100">
              <a:solidFill>
                <a:schemeClr val="dk1"/>
              </a:solidFill>
              <a:effectLst/>
              <a:latin typeface="+mn-lt"/>
              <a:ea typeface="+mn-ea"/>
              <a:cs typeface="+mn-cs"/>
            </a:rPr>
            <a:t>71,737</a:t>
          </a:r>
          <a:r>
            <a:rPr kumimoji="1" lang="ja-JP" altLang="ja-JP" sz="1100">
              <a:solidFill>
                <a:schemeClr val="dk1"/>
              </a:solidFill>
              <a:effectLst/>
              <a:latin typeface="+mn-lt"/>
              <a:ea typeface="+mn-ea"/>
              <a:cs typeface="+mn-cs"/>
            </a:rPr>
            <a:t>千円の取り崩しを行った。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ふるさと応援基金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自主財源の確保と地域活性化のため、平成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年からふるさと納税に力を入れており、</a:t>
          </a:r>
          <a:r>
            <a:rPr kumimoji="1" lang="en-US" altLang="ja-JP" sz="1100">
              <a:solidFill>
                <a:schemeClr val="dk1"/>
              </a:solidFill>
              <a:effectLst/>
              <a:latin typeface="+mn-lt"/>
              <a:ea typeface="+mn-ea"/>
              <a:cs typeface="+mn-cs"/>
            </a:rPr>
            <a:t>968,024</a:t>
          </a:r>
          <a:r>
            <a:rPr kumimoji="1" lang="ja-JP" altLang="ja-JP" sz="1100">
              <a:solidFill>
                <a:schemeClr val="dk1"/>
              </a:solidFill>
              <a:effectLst/>
              <a:latin typeface="+mn-lt"/>
              <a:ea typeface="+mn-ea"/>
              <a:cs typeface="+mn-cs"/>
            </a:rPr>
            <a:t>千円の積み立てを行った。また、寄付者の意向に沿った事業に対し、</a:t>
          </a:r>
          <a:r>
            <a:rPr kumimoji="1" lang="en-US" altLang="ja-JP" sz="1100">
              <a:solidFill>
                <a:schemeClr val="dk1"/>
              </a:solidFill>
              <a:effectLst/>
              <a:latin typeface="+mn-lt"/>
              <a:ea typeface="+mn-ea"/>
              <a:cs typeface="+mn-cs"/>
            </a:rPr>
            <a:t>273,481</a:t>
          </a:r>
          <a:r>
            <a:rPr kumimoji="1" lang="ja-JP" altLang="ja-JP" sz="1100">
              <a:solidFill>
                <a:schemeClr val="dk1"/>
              </a:solidFill>
              <a:effectLst/>
              <a:latin typeface="+mn-lt"/>
              <a:ea typeface="+mn-ea"/>
              <a:cs typeface="+mn-cs"/>
            </a:rPr>
            <a:t>千円の取り崩しを行った。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熊本地震からの復旧・復興事業を進めるうえで、早期復興を図るために使用していく。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ふるさと応援基金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寄付者の意向に沿った形で、適宜事業に充当していきたい。</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新型コロナウイルス感染症対策事業等</a:t>
          </a:r>
          <a:r>
            <a:rPr kumimoji="1" lang="ja-JP" altLang="ja-JP" sz="1100">
              <a:solidFill>
                <a:schemeClr val="dk1"/>
              </a:solidFill>
              <a:effectLst/>
              <a:latin typeface="+mn-lt"/>
              <a:ea typeface="+mn-ea"/>
              <a:cs typeface="+mn-cs"/>
            </a:rPr>
            <a:t>で財政調整基金を</a:t>
          </a:r>
          <a:r>
            <a:rPr kumimoji="1" lang="en-US" altLang="ja-JP" sz="1100">
              <a:solidFill>
                <a:schemeClr val="dk1"/>
              </a:solidFill>
              <a:effectLst/>
              <a:latin typeface="+mn-lt"/>
              <a:ea typeface="+mn-ea"/>
              <a:cs typeface="+mn-cs"/>
            </a:rPr>
            <a:t>106,656</a:t>
          </a:r>
          <a:r>
            <a:rPr kumimoji="1" lang="ja-JP" altLang="ja-JP" sz="1100">
              <a:solidFill>
                <a:schemeClr val="dk1"/>
              </a:solidFill>
              <a:effectLst/>
              <a:latin typeface="+mn-lt"/>
              <a:ea typeface="+mn-ea"/>
              <a:cs typeface="+mn-cs"/>
            </a:rPr>
            <a:t>千円取り崩したが、前年度繰越金から</a:t>
          </a:r>
          <a:r>
            <a:rPr kumimoji="1" lang="en-US" altLang="ja-JP" sz="1100">
              <a:solidFill>
                <a:schemeClr val="dk1"/>
              </a:solidFill>
              <a:effectLst/>
              <a:latin typeface="+mn-lt"/>
              <a:ea typeface="+mn-ea"/>
              <a:cs typeface="+mn-cs"/>
            </a:rPr>
            <a:t>392,942</a:t>
          </a:r>
          <a:r>
            <a:rPr kumimoji="1" lang="ja-JP" altLang="ja-JP" sz="1100">
              <a:solidFill>
                <a:schemeClr val="dk1"/>
              </a:solidFill>
              <a:effectLst/>
              <a:latin typeface="+mn-lt"/>
              <a:ea typeface="+mn-ea"/>
              <a:cs typeface="+mn-cs"/>
            </a:rPr>
            <a:t>千円積立てたため、</a:t>
          </a:r>
          <a:r>
            <a:rPr kumimoji="1" lang="en-US" altLang="ja-JP" sz="1100">
              <a:solidFill>
                <a:schemeClr val="dk1"/>
              </a:solidFill>
              <a:effectLst/>
              <a:latin typeface="+mn-lt"/>
              <a:ea typeface="+mn-ea"/>
              <a:cs typeface="+mn-cs"/>
            </a:rPr>
            <a:t>286,286</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今後の大規模災害に備え、熊本地震前までの基金残高である約</a:t>
          </a:r>
          <a:r>
            <a:rPr kumimoji="1" lang="en-US" altLang="ja-JP" sz="1100">
              <a:solidFill>
                <a:schemeClr val="dk1"/>
              </a:solidFill>
              <a:effectLst/>
              <a:latin typeface="+mn-lt"/>
              <a:ea typeface="+mn-ea"/>
              <a:cs typeface="+mn-cs"/>
            </a:rPr>
            <a:t>1,200,000</a:t>
          </a:r>
          <a:r>
            <a:rPr kumimoji="1" lang="ja-JP" altLang="ja-JP" sz="1100">
              <a:solidFill>
                <a:schemeClr val="dk1"/>
              </a:solidFill>
              <a:effectLst/>
              <a:latin typeface="+mn-lt"/>
              <a:ea typeface="+mn-ea"/>
              <a:cs typeface="+mn-cs"/>
            </a:rPr>
            <a:t>千円まで財政調整基金を積み立てたいと考えている。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熊本地震災害廃棄物処理基金補助金の交付</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基金残高が</a:t>
          </a:r>
          <a:r>
            <a:rPr kumimoji="1" lang="ja-JP" altLang="en-US" sz="1100">
              <a:solidFill>
                <a:schemeClr val="dk1"/>
              </a:solidFill>
              <a:effectLst/>
              <a:latin typeface="+mn-lt"/>
              <a:ea typeface="+mn-ea"/>
              <a:cs typeface="+mn-cs"/>
            </a:rPr>
            <a:t>増加したが、令和２年度は、その財源を元金償還に充てたため</a:t>
          </a:r>
          <a:r>
            <a:rPr kumimoji="1" lang="en-US" altLang="ja-JP" sz="1100">
              <a:solidFill>
                <a:schemeClr val="dk1"/>
              </a:solidFill>
              <a:effectLst/>
              <a:latin typeface="+mn-lt"/>
              <a:ea typeface="+mn-ea"/>
              <a:cs typeface="+mn-cs"/>
            </a:rPr>
            <a:t>19,276</a:t>
          </a:r>
          <a:r>
            <a:rPr kumimoji="1" lang="ja-JP" altLang="en-US" sz="1100">
              <a:solidFill>
                <a:schemeClr val="dk1"/>
              </a:solidFill>
              <a:effectLst/>
              <a:latin typeface="+mn-lt"/>
              <a:ea typeface="+mn-ea"/>
              <a:cs typeface="+mn-cs"/>
            </a:rPr>
            <a:t>千円の減少となった。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１３年度まで災害廃棄物処理事業に係る公債費が発生するため、毎年基金を取り崩し償還財源として活用する見込みである。また、その他の公債費についても可能な限り繰り上げ償還を行い、毎年発生する公債費を減少させていきたい。</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83AD5E9-B86F-4668-BCDF-0F78AB7792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2048ECD-F96C-40B1-850E-8C7A785A10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D644CB4-13DC-49E4-BA31-C1AB8C0AC58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32D47C7-541D-491D-BB83-741C39ECB13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D57F18B-1986-4AFB-BA3E-F48316001CF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1F37389-5BD8-4AEA-B2FA-FC31E94F9E9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A7F7A9B-75D6-4DD1-9200-BE48B0F64B3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488B012-6A18-4908-9490-B11ED1A0C86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7836E18-14C3-44C9-9463-5643BCCCEDF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5E5974D-B1CA-4D79-B470-B72E9642574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0264ADB-E12A-4A56-BA2C-666B27C4B24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F127B1B-48D5-4ED9-817D-B1561100540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16,975
16,887
99.03
15,644,825
15,114,330
428,023
5,196,762
16,444,459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F15D74E-52C5-4748-BF64-99736A97B1D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D247207-00FC-4788-ABAD-49AC051FCBD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E8CF7ED-1B84-48C4-86A0-8B0FEEA0E08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2D8B38D-2B59-4B99-9CAD-A47272C0BD7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E7DC8A3-6DF7-43A7-A194-290C242D4A2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97ABAFF-84C5-4215-A9DA-F1B6F7F2607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4EF8DBC-6A1E-4570-B0B5-6C018B6D53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C71908D-CE76-4B42-B103-37707BDDA1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4562518-3E25-4082-9A4F-C433608B616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F2F9082-1817-4FA9-9E75-5CECBD9AB64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3E224F7-8B51-435E-B97C-3687E609BB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69F8B21-78E2-4840-93B2-B2BBEDBCE4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902B075-16BE-4F51-9B5F-5BEC49B0C68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CABA505-2C9A-4891-8398-2292297A85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56EF72E-DFA7-4D79-92E1-FE5D05A9C34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C747F74-119E-485C-9774-A4BD5ED3283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B795B7E-1D05-4C01-93A4-CD6502CF066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889CDD6-0741-4584-92C2-6BA35B622B4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1F25BF8-233D-494D-B9D4-7F1C1162AB7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51AA6A0-67A1-4A70-9BC0-FDA43F3991D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BAC82FB-8CA2-4D4E-BC87-BC8FE2E3E6B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6D53A11-4D35-487C-A3DE-69A0A5E2C4A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89591B6-4DAB-4831-8F2C-1226AFCD606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A841BDE-766F-4031-B5A3-0A62050A66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D8054D3-D42A-4706-9EBB-74B5DFFC1EF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6E86B62-4935-4F74-9395-4A2AA8B9187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4443C21-6FFF-459B-9676-3FF0E67916B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2294438-C739-42B0-ABDA-515E55C6D7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1BFF706-906B-407A-8699-E85658B7B52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CEC1668-8FE8-4862-9605-94B2E9E9EDF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E5B195D-3A47-491C-9E8B-7007E4EF0AE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FD8521B-80AC-45FC-A175-03C637F5587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85B31F2-2D2B-463A-A02F-ED4148273F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B481FCB-184B-4624-9680-AC5C3E6BEC2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223C33C-39D7-49EE-BD74-E9900D8A754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熊本地震に係る災害復旧事業により、減価償却率は平成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年度と比較すると回復傾向である。しかしながら、施設全体でみると減価償却率が約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％と高い水準にあるため、各施設について、個別施設計画に基づき、長寿命化や集約などを検討しなければならない。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C449545-81BF-478B-8451-B00566D0AEC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ACC3D00-13A5-47E6-B89F-6BC510C570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23383F4-5768-4DA3-80A3-8AB05E4D492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92588CC-5FE9-4241-8E4E-B82F11A6B2F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787251E-6C0E-4C7E-9BAC-CE476FE68B9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02BA1F1-C050-4915-9E78-135985FB68C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EBF748F-DFDF-451F-8F5B-A4743F29B2A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C5AE0F7-2730-44F8-B103-3743539BBD1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9BABD05-C30C-44E9-BC14-09021BDB0F7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15229D1-73D2-493F-9F7A-1AE2B4CB5B3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2B1A0A2-8F1E-41E3-B21C-77DED22D467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CC9709E-933A-4325-BA70-EBF71B1C76F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D9CC720-4057-42D0-9A49-46064EE74E1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7F28773-E39A-4108-B280-D6CEA066250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C3A40A7-4B4E-440C-81C1-6E3692C909B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19576E3-6771-4F9F-8303-D7F572273B7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a16="http://schemas.microsoft.com/office/drawing/2014/main" id="{5A69D47A-9B5C-4538-9BAD-D9222C255417}"/>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a16="http://schemas.microsoft.com/office/drawing/2014/main" id="{86316E76-9D91-44FE-96F0-DC08FAE638B9}"/>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a16="http://schemas.microsoft.com/office/drawing/2014/main" id="{0145A7DE-5EF1-4474-B1B6-5A7BB21BE58B}"/>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a16="http://schemas.microsoft.com/office/drawing/2014/main" id="{A97DC8AD-E9F8-4D12-9221-C275867E39B7}"/>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a16="http://schemas.microsoft.com/office/drawing/2014/main" id="{66D5C167-34FB-4B87-BC32-72B8F2D92A4C}"/>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CB5FF978-B921-4221-A42A-76A929D1C288}"/>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6A0B7D2C-A768-4792-92E9-848330BFC167}"/>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B668F95F-1404-40E8-A7CC-1BD29D6245A6}"/>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25AD2672-1473-425A-AAAB-EE6E71CC5496}"/>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3D957851-B0CA-447F-BA0E-0417DAD0CC32}"/>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824073BB-FDDD-436C-A8C2-4D9F0DA90F58}"/>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123F48C-9D64-4B83-BAD9-283C605663C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202F519-3919-4396-9A5A-9DC3E8FC07A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CA844D4-3009-4C10-9614-9F66CA8BB01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55F7ADA-8674-4097-8ADB-98DB57D0114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0F708DA-5360-4D8E-A4A6-8CDD1CF898B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81" name="楕円 80">
          <a:extLst>
            <a:ext uri="{FF2B5EF4-FFF2-40B4-BE49-F238E27FC236}">
              <a16:creationId xmlns:a16="http://schemas.microsoft.com/office/drawing/2014/main" id="{9B483D6C-17BA-4EE2-83EB-CCE13E06AB8C}"/>
            </a:ext>
          </a:extLst>
        </xdr:cNvPr>
        <xdr:cNvSpPr/>
      </xdr:nvSpPr>
      <xdr:spPr>
        <a:xfrm>
          <a:off x="47117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82" name="有形固定資産減価償却率該当値テキスト">
          <a:extLst>
            <a:ext uri="{FF2B5EF4-FFF2-40B4-BE49-F238E27FC236}">
              <a16:creationId xmlns:a16="http://schemas.microsoft.com/office/drawing/2014/main" id="{6A95295B-6DF6-4C98-9789-9F2460F0C8F2}"/>
            </a:ext>
          </a:extLst>
        </xdr:cNvPr>
        <xdr:cNvSpPr txBox="1"/>
      </xdr:nvSpPr>
      <xdr:spPr>
        <a:xfrm>
          <a:off x="4813300" y="581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55880</xdr:rowOff>
    </xdr:from>
    <xdr:to>
      <xdr:col>19</xdr:col>
      <xdr:colOff>187325</xdr:colOff>
      <xdr:row>30</xdr:row>
      <xdr:rowOff>157480</xdr:rowOff>
    </xdr:to>
    <xdr:sp macro="" textlink="">
      <xdr:nvSpPr>
        <xdr:cNvPr id="83" name="楕円 82">
          <a:extLst>
            <a:ext uri="{FF2B5EF4-FFF2-40B4-BE49-F238E27FC236}">
              <a16:creationId xmlns:a16="http://schemas.microsoft.com/office/drawing/2014/main" id="{1E7AC30A-F98F-49E4-9793-7063295DFF73}"/>
            </a:ext>
          </a:extLst>
        </xdr:cNvPr>
        <xdr:cNvSpPr/>
      </xdr:nvSpPr>
      <xdr:spPr>
        <a:xfrm>
          <a:off x="400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99483</xdr:rowOff>
    </xdr:from>
    <xdr:to>
      <xdr:col>23</xdr:col>
      <xdr:colOff>85725</xdr:colOff>
      <xdr:row>30</xdr:row>
      <xdr:rowOff>106680</xdr:rowOff>
    </xdr:to>
    <xdr:cxnSp macro="">
      <xdr:nvCxnSpPr>
        <xdr:cNvPr id="84" name="直線コネクタ 83">
          <a:extLst>
            <a:ext uri="{FF2B5EF4-FFF2-40B4-BE49-F238E27FC236}">
              <a16:creationId xmlns:a16="http://schemas.microsoft.com/office/drawing/2014/main" id="{FBC9F5C4-6041-425C-9581-57477376F586}"/>
            </a:ext>
          </a:extLst>
        </xdr:cNvPr>
        <xdr:cNvCxnSpPr/>
      </xdr:nvCxnSpPr>
      <xdr:spPr>
        <a:xfrm flipV="1">
          <a:off x="4051300" y="6014508"/>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85" name="楕円 84">
          <a:extLst>
            <a:ext uri="{FF2B5EF4-FFF2-40B4-BE49-F238E27FC236}">
              <a16:creationId xmlns:a16="http://schemas.microsoft.com/office/drawing/2014/main" id="{1B339E74-DF78-4B6A-918D-FA0DB41274E9}"/>
            </a:ext>
          </a:extLst>
        </xdr:cNvPr>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106680</xdr:rowOff>
    </xdr:to>
    <xdr:cxnSp macro="">
      <xdr:nvCxnSpPr>
        <xdr:cNvPr id="86" name="直線コネクタ 85">
          <a:extLst>
            <a:ext uri="{FF2B5EF4-FFF2-40B4-BE49-F238E27FC236}">
              <a16:creationId xmlns:a16="http://schemas.microsoft.com/office/drawing/2014/main" id="{07445890-45AD-4EAD-9809-55FDBFF1AC1D}"/>
            </a:ext>
          </a:extLst>
        </xdr:cNvPr>
        <xdr:cNvCxnSpPr/>
      </xdr:nvCxnSpPr>
      <xdr:spPr>
        <a:xfrm>
          <a:off x="3289300" y="598212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59478</xdr:rowOff>
    </xdr:from>
    <xdr:to>
      <xdr:col>11</xdr:col>
      <xdr:colOff>187325</xdr:colOff>
      <xdr:row>30</xdr:row>
      <xdr:rowOff>161078</xdr:rowOff>
    </xdr:to>
    <xdr:sp macro="" textlink="">
      <xdr:nvSpPr>
        <xdr:cNvPr id="87" name="楕円 86">
          <a:extLst>
            <a:ext uri="{FF2B5EF4-FFF2-40B4-BE49-F238E27FC236}">
              <a16:creationId xmlns:a16="http://schemas.microsoft.com/office/drawing/2014/main" id="{15B26688-8AB6-41C3-B3F6-F78CAD856385}"/>
            </a:ext>
          </a:extLst>
        </xdr:cNvPr>
        <xdr:cNvSpPr/>
      </xdr:nvSpPr>
      <xdr:spPr>
        <a:xfrm>
          <a:off x="2476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110278</xdr:rowOff>
    </xdr:to>
    <xdr:cxnSp macro="">
      <xdr:nvCxnSpPr>
        <xdr:cNvPr id="88" name="直線コネクタ 87">
          <a:extLst>
            <a:ext uri="{FF2B5EF4-FFF2-40B4-BE49-F238E27FC236}">
              <a16:creationId xmlns:a16="http://schemas.microsoft.com/office/drawing/2014/main" id="{AD040C05-CDDA-4208-B6CF-13E532CCCF81}"/>
            </a:ext>
          </a:extLst>
        </xdr:cNvPr>
        <xdr:cNvCxnSpPr/>
      </xdr:nvCxnSpPr>
      <xdr:spPr>
        <a:xfrm flipV="1">
          <a:off x="2527300" y="598212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149437</xdr:rowOff>
    </xdr:from>
    <xdr:to>
      <xdr:col>7</xdr:col>
      <xdr:colOff>187325</xdr:colOff>
      <xdr:row>31</xdr:row>
      <xdr:rowOff>79587</xdr:rowOff>
    </xdr:to>
    <xdr:sp macro="" textlink="">
      <xdr:nvSpPr>
        <xdr:cNvPr id="89" name="楕円 88">
          <a:extLst>
            <a:ext uri="{FF2B5EF4-FFF2-40B4-BE49-F238E27FC236}">
              <a16:creationId xmlns:a16="http://schemas.microsoft.com/office/drawing/2014/main" id="{2022A90F-F7DA-444F-B8E3-1360AB0974BD}"/>
            </a:ext>
          </a:extLst>
        </xdr:cNvPr>
        <xdr:cNvSpPr/>
      </xdr:nvSpPr>
      <xdr:spPr>
        <a:xfrm>
          <a:off x="1714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110278</xdr:rowOff>
    </xdr:from>
    <xdr:to>
      <xdr:col>11</xdr:col>
      <xdr:colOff>136525</xdr:colOff>
      <xdr:row>31</xdr:row>
      <xdr:rowOff>28787</xdr:rowOff>
    </xdr:to>
    <xdr:cxnSp macro="">
      <xdr:nvCxnSpPr>
        <xdr:cNvPr id="90" name="直線コネクタ 89">
          <a:extLst>
            <a:ext uri="{FF2B5EF4-FFF2-40B4-BE49-F238E27FC236}">
              <a16:creationId xmlns:a16="http://schemas.microsoft.com/office/drawing/2014/main" id="{3F7F784C-406E-452D-BDC2-79E7A4AF0274}"/>
            </a:ext>
          </a:extLst>
        </xdr:cNvPr>
        <xdr:cNvCxnSpPr/>
      </xdr:nvCxnSpPr>
      <xdr:spPr>
        <a:xfrm flipV="1">
          <a:off x="1765300" y="6025303"/>
          <a:ext cx="7620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a:extLst>
            <a:ext uri="{FF2B5EF4-FFF2-40B4-BE49-F238E27FC236}">
              <a16:creationId xmlns:a16="http://schemas.microsoft.com/office/drawing/2014/main" id="{306C382D-69F4-440D-9F47-68D64A70D62C}"/>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a:extLst>
            <a:ext uri="{FF2B5EF4-FFF2-40B4-BE49-F238E27FC236}">
              <a16:creationId xmlns:a16="http://schemas.microsoft.com/office/drawing/2014/main" id="{611E1633-3239-4494-82D4-3AD6CE3B5833}"/>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542D8323-4C97-48B5-A80E-5D38B24964DC}"/>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4" name="n_4aveValue有形固定資産減価償却率">
          <a:extLst>
            <a:ext uri="{FF2B5EF4-FFF2-40B4-BE49-F238E27FC236}">
              <a16:creationId xmlns:a16="http://schemas.microsoft.com/office/drawing/2014/main" id="{E54E4126-DB7D-400B-BC17-375993CDEA6B}"/>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2557</xdr:rowOff>
    </xdr:from>
    <xdr:ext cx="405111" cy="259045"/>
    <xdr:sp macro="" textlink="">
      <xdr:nvSpPr>
        <xdr:cNvPr id="95" name="n_1mainValue有形固定資産減価償却率">
          <a:extLst>
            <a:ext uri="{FF2B5EF4-FFF2-40B4-BE49-F238E27FC236}">
              <a16:creationId xmlns:a16="http://schemas.microsoft.com/office/drawing/2014/main" id="{96A4D46B-B567-4769-B405-E1E8B44B84EE}"/>
            </a:ext>
          </a:extLst>
        </xdr:cNvPr>
        <xdr:cNvSpPr txBox="1"/>
      </xdr:nvSpPr>
      <xdr:spPr>
        <a:xfrm>
          <a:off x="383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96" name="n_2mainValue有形固定資産減価償却率">
          <a:extLst>
            <a:ext uri="{FF2B5EF4-FFF2-40B4-BE49-F238E27FC236}">
              <a16:creationId xmlns:a16="http://schemas.microsoft.com/office/drawing/2014/main" id="{E15C22D7-5A80-4C39-8154-994587C3C225}"/>
            </a:ext>
          </a:extLst>
        </xdr:cNvPr>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152205</xdr:rowOff>
    </xdr:from>
    <xdr:ext cx="405111" cy="259045"/>
    <xdr:sp macro="" textlink="">
      <xdr:nvSpPr>
        <xdr:cNvPr id="97" name="n_3mainValue有形固定資産減価償却率">
          <a:extLst>
            <a:ext uri="{FF2B5EF4-FFF2-40B4-BE49-F238E27FC236}">
              <a16:creationId xmlns:a16="http://schemas.microsoft.com/office/drawing/2014/main" id="{FDC3E4EE-4D62-4997-A1D6-0BF25F73E093}"/>
            </a:ext>
          </a:extLst>
        </xdr:cNvPr>
        <xdr:cNvSpPr txBox="1"/>
      </xdr:nvSpPr>
      <xdr:spPr>
        <a:xfrm>
          <a:off x="2324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70714</xdr:rowOff>
    </xdr:from>
    <xdr:ext cx="405111" cy="259045"/>
    <xdr:sp macro="" textlink="">
      <xdr:nvSpPr>
        <xdr:cNvPr id="98" name="n_4mainValue有形固定資産減価償却率">
          <a:extLst>
            <a:ext uri="{FF2B5EF4-FFF2-40B4-BE49-F238E27FC236}">
              <a16:creationId xmlns:a16="http://schemas.microsoft.com/office/drawing/2014/main" id="{1F277212-606D-4ADA-AEA8-A6A1DEEEAAE0}"/>
            </a:ext>
          </a:extLst>
        </xdr:cNvPr>
        <xdr:cNvSpPr txBox="1"/>
      </xdr:nvSpPr>
      <xdr:spPr>
        <a:xfrm>
          <a:off x="1562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390E833-0E96-4602-BCEB-CA969CECD0E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F10F5FE-1D6E-42BB-8B00-9CE818A885A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9DB82E8-13F5-4EA7-B770-0C5962F389E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792494B-662E-4D3D-9F1B-7624F10A947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8151FD6-FFF7-40E8-95A7-8140ECB3179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A74FB7F-28E8-4702-B1B6-7F068309FB4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8AE50CA-165B-4EB2-80BE-D2C6E1BD29C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4608BE8-33C2-4107-ABE1-5286BDA633F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8E06732-1062-47DA-BA54-43F4E53E2ED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722AFC7-13A0-4462-A09B-F0531CEB2C3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8AC04B8-7558-4769-8C5D-00A11279DDA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E99BB94-EF9C-4DC2-9B8A-D7A4C6C1CE0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D5D655F-8803-4FEC-9BF1-0F03922F997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年に発生した熊本地震からの災害復旧に伴う地方債残高が増大しており、債務償還比率が全国平均及び熊本県平均を大きく上回っている。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今後、移住定住施策や企業誘致活動をさらに推進し、自主財源の確保に努めるとともに、事業等を峻別し、歳出削減に努めることで、無駄のない財政運営を行っていく。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91020AD-FEC1-4329-937A-2EE6EAEF69C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E7BDED6-1EAC-4A9B-BC54-80FAAE947C5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A59159B-5300-45E1-BBAC-3A223905692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0BBC2CB6-7CD3-4DE9-AAA7-A8F7FADF89B8}"/>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CBBA5048-69A6-4C88-A450-0B55FCDBFEAF}"/>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D24B0BF9-FD78-425B-9C1B-BA692958992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id="{95A27BA2-B8F9-4690-B3A0-1BF634B3DB62}"/>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A1ACE10B-639A-438F-A1CB-278BAFD2C07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4AFD393C-C874-418B-832E-C009A5CFC757}"/>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D0659C92-7505-49A2-A4D5-49C453C45CF8}"/>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1DBB0306-836C-43A0-AA5F-3336ACB98887}"/>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F65FD814-F6AF-4305-863C-516772E661C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64675F0F-F992-4A16-B7A9-1B42E98927F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31730</xdr:rowOff>
    </xdr:to>
    <xdr:cxnSp macro="">
      <xdr:nvCxnSpPr>
        <xdr:cNvPr id="125" name="直線コネクタ 124">
          <a:extLst>
            <a:ext uri="{FF2B5EF4-FFF2-40B4-BE49-F238E27FC236}">
              <a16:creationId xmlns:a16="http://schemas.microsoft.com/office/drawing/2014/main" id="{6B1F5AB7-606A-4670-A983-79479DE375CC}"/>
            </a:ext>
          </a:extLst>
        </xdr:cNvPr>
        <xdr:cNvCxnSpPr/>
      </xdr:nvCxnSpPr>
      <xdr:spPr>
        <a:xfrm flipV="1">
          <a:off x="14793595" y="5384800"/>
          <a:ext cx="1269" cy="107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35557</xdr:rowOff>
    </xdr:from>
    <xdr:ext cx="560923" cy="259045"/>
    <xdr:sp macro="" textlink="">
      <xdr:nvSpPr>
        <xdr:cNvPr id="126" name="債務償還比率最小値テキスト">
          <a:extLst>
            <a:ext uri="{FF2B5EF4-FFF2-40B4-BE49-F238E27FC236}">
              <a16:creationId xmlns:a16="http://schemas.microsoft.com/office/drawing/2014/main" id="{DFA4CAA6-0D9A-4047-B3F7-59FD37ADEF53}"/>
            </a:ext>
          </a:extLst>
        </xdr:cNvPr>
        <xdr:cNvSpPr txBox="1"/>
      </xdr:nvSpPr>
      <xdr:spPr>
        <a:xfrm>
          <a:off x="14846300" y="64649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31730</xdr:rowOff>
    </xdr:from>
    <xdr:to>
      <xdr:col>76</xdr:col>
      <xdr:colOff>111125</xdr:colOff>
      <xdr:row>33</xdr:row>
      <xdr:rowOff>31730</xdr:rowOff>
    </xdr:to>
    <xdr:cxnSp macro="">
      <xdr:nvCxnSpPr>
        <xdr:cNvPr id="127" name="直線コネクタ 126">
          <a:extLst>
            <a:ext uri="{FF2B5EF4-FFF2-40B4-BE49-F238E27FC236}">
              <a16:creationId xmlns:a16="http://schemas.microsoft.com/office/drawing/2014/main" id="{54A5FE94-34C7-4A54-BAEB-05149DED7DA3}"/>
            </a:ext>
          </a:extLst>
        </xdr:cNvPr>
        <xdr:cNvCxnSpPr/>
      </xdr:nvCxnSpPr>
      <xdr:spPr>
        <a:xfrm>
          <a:off x="14706600" y="646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1E6BC2C4-1C4C-48F5-9C75-D2A649B2BE8A}"/>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CC8BA84A-D8D4-489B-B784-59D25CF3CAB2}"/>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94932</xdr:rowOff>
    </xdr:from>
    <xdr:ext cx="469744" cy="259045"/>
    <xdr:sp macro="" textlink="">
      <xdr:nvSpPr>
        <xdr:cNvPr id="130" name="債務償還比率平均値テキスト">
          <a:extLst>
            <a:ext uri="{FF2B5EF4-FFF2-40B4-BE49-F238E27FC236}">
              <a16:creationId xmlns:a16="http://schemas.microsoft.com/office/drawing/2014/main" id="{138E16CD-1F2C-4BC8-AED5-B70B3E2255CB}"/>
            </a:ext>
          </a:extLst>
        </xdr:cNvPr>
        <xdr:cNvSpPr txBox="1"/>
      </xdr:nvSpPr>
      <xdr:spPr>
        <a:xfrm>
          <a:off x="14846300" y="566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72055</xdr:rowOff>
    </xdr:from>
    <xdr:to>
      <xdr:col>76</xdr:col>
      <xdr:colOff>73025</xdr:colOff>
      <xdr:row>30</xdr:row>
      <xdr:rowOff>2205</xdr:rowOff>
    </xdr:to>
    <xdr:sp macro="" textlink="">
      <xdr:nvSpPr>
        <xdr:cNvPr id="131" name="フローチャート: 判断 130">
          <a:extLst>
            <a:ext uri="{FF2B5EF4-FFF2-40B4-BE49-F238E27FC236}">
              <a16:creationId xmlns:a16="http://schemas.microsoft.com/office/drawing/2014/main" id="{77FA16F7-4BF1-4BD9-8C05-D66CEA15CBC8}"/>
            </a:ext>
          </a:extLst>
        </xdr:cNvPr>
        <xdr:cNvSpPr/>
      </xdr:nvSpPr>
      <xdr:spPr>
        <a:xfrm>
          <a:off x="14744700" y="581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2" name="フローチャート: 判断 131">
          <a:extLst>
            <a:ext uri="{FF2B5EF4-FFF2-40B4-BE49-F238E27FC236}">
              <a16:creationId xmlns:a16="http://schemas.microsoft.com/office/drawing/2014/main" id="{21611B87-1233-4DA6-90A6-6057C8AA5ABE}"/>
            </a:ext>
          </a:extLst>
        </xdr:cNvPr>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3" name="フローチャート: 判断 132">
          <a:extLst>
            <a:ext uri="{FF2B5EF4-FFF2-40B4-BE49-F238E27FC236}">
              <a16:creationId xmlns:a16="http://schemas.microsoft.com/office/drawing/2014/main" id="{3CCCBD79-849A-4F69-8808-9BDAE6F7E1BD}"/>
            </a:ext>
          </a:extLst>
        </xdr:cNvPr>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4" name="フローチャート: 判断 133">
          <a:extLst>
            <a:ext uri="{FF2B5EF4-FFF2-40B4-BE49-F238E27FC236}">
              <a16:creationId xmlns:a16="http://schemas.microsoft.com/office/drawing/2014/main" id="{96692809-1D47-4C73-AB5E-1C45E6EEE99D}"/>
            </a:ext>
          </a:extLst>
        </xdr:cNvPr>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5" name="フローチャート: 判断 134">
          <a:extLst>
            <a:ext uri="{FF2B5EF4-FFF2-40B4-BE49-F238E27FC236}">
              <a16:creationId xmlns:a16="http://schemas.microsoft.com/office/drawing/2014/main" id="{13783ADF-1DB4-48C1-B2CB-9DC050C978EB}"/>
            </a:ext>
          </a:extLst>
        </xdr:cNvPr>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7C79589-EC34-4D30-BF77-A730CB77430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B00B6DE-FE47-4BF9-88CD-9658072D011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884648F-6DA0-402C-8183-79171EC8964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60EC508-D6F7-4810-BB3D-2F4005C80C9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72542A2-1F29-4049-A6AD-1EB0E3BE6E8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25715</xdr:rowOff>
    </xdr:from>
    <xdr:to>
      <xdr:col>76</xdr:col>
      <xdr:colOff>73025</xdr:colOff>
      <xdr:row>31</xdr:row>
      <xdr:rowOff>127315</xdr:rowOff>
    </xdr:to>
    <xdr:sp macro="" textlink="">
      <xdr:nvSpPr>
        <xdr:cNvPr id="141" name="楕円 140">
          <a:extLst>
            <a:ext uri="{FF2B5EF4-FFF2-40B4-BE49-F238E27FC236}">
              <a16:creationId xmlns:a16="http://schemas.microsoft.com/office/drawing/2014/main" id="{3CA5DB25-29D6-401E-8137-A4D96500EEDB}"/>
            </a:ext>
          </a:extLst>
        </xdr:cNvPr>
        <xdr:cNvSpPr/>
      </xdr:nvSpPr>
      <xdr:spPr>
        <a:xfrm>
          <a:off x="14744700" y="61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4142</xdr:rowOff>
    </xdr:from>
    <xdr:ext cx="469744" cy="259045"/>
    <xdr:sp macro="" textlink="">
      <xdr:nvSpPr>
        <xdr:cNvPr id="142" name="債務償還比率該当値テキスト">
          <a:extLst>
            <a:ext uri="{FF2B5EF4-FFF2-40B4-BE49-F238E27FC236}">
              <a16:creationId xmlns:a16="http://schemas.microsoft.com/office/drawing/2014/main" id="{B15BFFD1-913E-4875-875A-DF63F5200BDE}"/>
            </a:ext>
          </a:extLst>
        </xdr:cNvPr>
        <xdr:cNvSpPr txBox="1"/>
      </xdr:nvSpPr>
      <xdr:spPr>
        <a:xfrm>
          <a:off x="14846300" y="60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159720</xdr:rowOff>
    </xdr:from>
    <xdr:to>
      <xdr:col>72</xdr:col>
      <xdr:colOff>123825</xdr:colOff>
      <xdr:row>33</xdr:row>
      <xdr:rowOff>89870</xdr:rowOff>
    </xdr:to>
    <xdr:sp macro="" textlink="">
      <xdr:nvSpPr>
        <xdr:cNvPr id="143" name="楕円 142">
          <a:extLst>
            <a:ext uri="{FF2B5EF4-FFF2-40B4-BE49-F238E27FC236}">
              <a16:creationId xmlns:a16="http://schemas.microsoft.com/office/drawing/2014/main" id="{FF966FE9-2FCF-47E1-BFC3-751DFF7E3DBD}"/>
            </a:ext>
          </a:extLst>
        </xdr:cNvPr>
        <xdr:cNvSpPr/>
      </xdr:nvSpPr>
      <xdr:spPr>
        <a:xfrm>
          <a:off x="14033500" y="64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76515</xdr:rowOff>
    </xdr:from>
    <xdr:to>
      <xdr:col>76</xdr:col>
      <xdr:colOff>22225</xdr:colOff>
      <xdr:row>33</xdr:row>
      <xdr:rowOff>39070</xdr:rowOff>
    </xdr:to>
    <xdr:cxnSp macro="">
      <xdr:nvCxnSpPr>
        <xdr:cNvPr id="144" name="直線コネクタ 143">
          <a:extLst>
            <a:ext uri="{FF2B5EF4-FFF2-40B4-BE49-F238E27FC236}">
              <a16:creationId xmlns:a16="http://schemas.microsoft.com/office/drawing/2014/main" id="{670E173C-F6F9-4E93-A54C-3BC2B149B8C8}"/>
            </a:ext>
          </a:extLst>
        </xdr:cNvPr>
        <xdr:cNvCxnSpPr/>
      </xdr:nvCxnSpPr>
      <xdr:spPr>
        <a:xfrm flipV="1">
          <a:off x="14084300" y="6162990"/>
          <a:ext cx="711200" cy="3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88077</xdr:rowOff>
    </xdr:from>
    <xdr:to>
      <xdr:col>68</xdr:col>
      <xdr:colOff>123825</xdr:colOff>
      <xdr:row>35</xdr:row>
      <xdr:rowOff>18227</xdr:rowOff>
    </xdr:to>
    <xdr:sp macro="" textlink="">
      <xdr:nvSpPr>
        <xdr:cNvPr id="145" name="楕円 144">
          <a:extLst>
            <a:ext uri="{FF2B5EF4-FFF2-40B4-BE49-F238E27FC236}">
              <a16:creationId xmlns:a16="http://schemas.microsoft.com/office/drawing/2014/main" id="{8EBA4BD7-44EA-4BE1-A96B-F3278407D8C6}"/>
            </a:ext>
          </a:extLst>
        </xdr:cNvPr>
        <xdr:cNvSpPr/>
      </xdr:nvSpPr>
      <xdr:spPr>
        <a:xfrm>
          <a:off x="13271500" y="66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39070</xdr:rowOff>
    </xdr:from>
    <xdr:to>
      <xdr:col>72</xdr:col>
      <xdr:colOff>73025</xdr:colOff>
      <xdr:row>34</xdr:row>
      <xdr:rowOff>138877</xdr:rowOff>
    </xdr:to>
    <xdr:cxnSp macro="">
      <xdr:nvCxnSpPr>
        <xdr:cNvPr id="146" name="直線コネクタ 145">
          <a:extLst>
            <a:ext uri="{FF2B5EF4-FFF2-40B4-BE49-F238E27FC236}">
              <a16:creationId xmlns:a16="http://schemas.microsoft.com/office/drawing/2014/main" id="{DB051AE3-5D2C-49D0-9818-07559A2E7BB3}"/>
            </a:ext>
          </a:extLst>
        </xdr:cNvPr>
        <xdr:cNvCxnSpPr/>
      </xdr:nvCxnSpPr>
      <xdr:spPr>
        <a:xfrm flipV="1">
          <a:off x="13322300" y="6468445"/>
          <a:ext cx="762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76444</xdr:rowOff>
    </xdr:from>
    <xdr:to>
      <xdr:col>64</xdr:col>
      <xdr:colOff>123825</xdr:colOff>
      <xdr:row>34</xdr:row>
      <xdr:rowOff>6594</xdr:rowOff>
    </xdr:to>
    <xdr:sp macro="" textlink="">
      <xdr:nvSpPr>
        <xdr:cNvPr id="147" name="楕円 146">
          <a:extLst>
            <a:ext uri="{FF2B5EF4-FFF2-40B4-BE49-F238E27FC236}">
              <a16:creationId xmlns:a16="http://schemas.microsoft.com/office/drawing/2014/main" id="{291F1DDC-58C5-474F-A178-4A4A3A4F1250}"/>
            </a:ext>
          </a:extLst>
        </xdr:cNvPr>
        <xdr:cNvSpPr/>
      </xdr:nvSpPr>
      <xdr:spPr>
        <a:xfrm>
          <a:off x="12509500" y="65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127244</xdr:rowOff>
    </xdr:from>
    <xdr:to>
      <xdr:col>68</xdr:col>
      <xdr:colOff>73025</xdr:colOff>
      <xdr:row>34</xdr:row>
      <xdr:rowOff>138877</xdr:rowOff>
    </xdr:to>
    <xdr:cxnSp macro="">
      <xdr:nvCxnSpPr>
        <xdr:cNvPr id="148" name="直線コネクタ 147">
          <a:extLst>
            <a:ext uri="{FF2B5EF4-FFF2-40B4-BE49-F238E27FC236}">
              <a16:creationId xmlns:a16="http://schemas.microsoft.com/office/drawing/2014/main" id="{275D3D19-5466-4DDE-98BB-DABAECD35102}"/>
            </a:ext>
          </a:extLst>
        </xdr:cNvPr>
        <xdr:cNvCxnSpPr/>
      </xdr:nvCxnSpPr>
      <xdr:spPr>
        <a:xfrm>
          <a:off x="12560300" y="6556619"/>
          <a:ext cx="762000" cy="1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109718</xdr:rowOff>
    </xdr:from>
    <xdr:to>
      <xdr:col>60</xdr:col>
      <xdr:colOff>123825</xdr:colOff>
      <xdr:row>33</xdr:row>
      <xdr:rowOff>39868</xdr:rowOff>
    </xdr:to>
    <xdr:sp macro="" textlink="">
      <xdr:nvSpPr>
        <xdr:cNvPr id="149" name="楕円 148">
          <a:extLst>
            <a:ext uri="{FF2B5EF4-FFF2-40B4-BE49-F238E27FC236}">
              <a16:creationId xmlns:a16="http://schemas.microsoft.com/office/drawing/2014/main" id="{0B5B0A96-508E-45E2-9713-B21781BA3B03}"/>
            </a:ext>
          </a:extLst>
        </xdr:cNvPr>
        <xdr:cNvSpPr/>
      </xdr:nvSpPr>
      <xdr:spPr>
        <a:xfrm>
          <a:off x="11747500" y="6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160518</xdr:rowOff>
    </xdr:from>
    <xdr:to>
      <xdr:col>64</xdr:col>
      <xdr:colOff>73025</xdr:colOff>
      <xdr:row>33</xdr:row>
      <xdr:rowOff>127244</xdr:rowOff>
    </xdr:to>
    <xdr:cxnSp macro="">
      <xdr:nvCxnSpPr>
        <xdr:cNvPr id="150" name="直線コネクタ 149">
          <a:extLst>
            <a:ext uri="{FF2B5EF4-FFF2-40B4-BE49-F238E27FC236}">
              <a16:creationId xmlns:a16="http://schemas.microsoft.com/office/drawing/2014/main" id="{FF4D6969-59E4-4A4C-962C-A7C9AC782FD6}"/>
            </a:ext>
          </a:extLst>
        </xdr:cNvPr>
        <xdr:cNvCxnSpPr/>
      </xdr:nvCxnSpPr>
      <xdr:spPr>
        <a:xfrm>
          <a:off x="11798300" y="6418443"/>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1" name="n_1aveValue債務償還比率">
          <a:extLst>
            <a:ext uri="{FF2B5EF4-FFF2-40B4-BE49-F238E27FC236}">
              <a16:creationId xmlns:a16="http://schemas.microsoft.com/office/drawing/2014/main" id="{3A5B0B27-9B25-43E7-8B0F-1ACD84A27CB2}"/>
            </a:ext>
          </a:extLst>
        </xdr:cNvPr>
        <xdr:cNvSpPr txBox="1"/>
      </xdr:nvSpPr>
      <xdr:spPr>
        <a:xfrm>
          <a:off x="13836727" y="56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52" name="n_2aveValue債務償還比率">
          <a:extLst>
            <a:ext uri="{FF2B5EF4-FFF2-40B4-BE49-F238E27FC236}">
              <a16:creationId xmlns:a16="http://schemas.microsoft.com/office/drawing/2014/main" id="{AE442159-DFBD-4BCE-9DD6-14F961569676}"/>
            </a:ext>
          </a:extLst>
        </xdr:cNvPr>
        <xdr:cNvSpPr txBox="1"/>
      </xdr:nvSpPr>
      <xdr:spPr>
        <a:xfrm>
          <a:off x="130874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53" name="n_3aveValue債務償還比率">
          <a:extLst>
            <a:ext uri="{FF2B5EF4-FFF2-40B4-BE49-F238E27FC236}">
              <a16:creationId xmlns:a16="http://schemas.microsoft.com/office/drawing/2014/main" id="{18BC9C04-E336-4F27-AAFC-F075E0FEEDDE}"/>
            </a:ext>
          </a:extLst>
        </xdr:cNvPr>
        <xdr:cNvSpPr txBox="1"/>
      </xdr:nvSpPr>
      <xdr:spPr>
        <a:xfrm>
          <a:off x="12325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4" name="n_4aveValue債務償還比率">
          <a:extLst>
            <a:ext uri="{FF2B5EF4-FFF2-40B4-BE49-F238E27FC236}">
              <a16:creationId xmlns:a16="http://schemas.microsoft.com/office/drawing/2014/main" id="{B5CE1831-010A-4A8E-A205-6956B5F0248C}"/>
            </a:ext>
          </a:extLst>
        </xdr:cNvPr>
        <xdr:cNvSpPr txBox="1"/>
      </xdr:nvSpPr>
      <xdr:spPr>
        <a:xfrm>
          <a:off x="11563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80997</xdr:rowOff>
    </xdr:from>
    <xdr:ext cx="560923" cy="259045"/>
    <xdr:sp macro="" textlink="">
      <xdr:nvSpPr>
        <xdr:cNvPr id="155" name="n_1mainValue債務償還比率">
          <a:extLst>
            <a:ext uri="{FF2B5EF4-FFF2-40B4-BE49-F238E27FC236}">
              <a16:creationId xmlns:a16="http://schemas.microsoft.com/office/drawing/2014/main" id="{F7BB9C96-EA24-422B-BA7A-74142D66E8F3}"/>
            </a:ext>
          </a:extLst>
        </xdr:cNvPr>
        <xdr:cNvSpPr txBox="1"/>
      </xdr:nvSpPr>
      <xdr:spPr>
        <a:xfrm>
          <a:off x="13791138" y="65103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9354</xdr:rowOff>
    </xdr:from>
    <xdr:ext cx="560923" cy="259045"/>
    <xdr:sp macro="" textlink="">
      <xdr:nvSpPr>
        <xdr:cNvPr id="156" name="n_2mainValue債務償還比率">
          <a:extLst>
            <a:ext uri="{FF2B5EF4-FFF2-40B4-BE49-F238E27FC236}">
              <a16:creationId xmlns:a16="http://schemas.microsoft.com/office/drawing/2014/main" id="{908B121A-77B8-43EB-B678-97B182455A57}"/>
            </a:ext>
          </a:extLst>
        </xdr:cNvPr>
        <xdr:cNvSpPr txBox="1"/>
      </xdr:nvSpPr>
      <xdr:spPr>
        <a:xfrm>
          <a:off x="13041838" y="67816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169171</xdr:rowOff>
    </xdr:from>
    <xdr:ext cx="560923" cy="259045"/>
    <xdr:sp macro="" textlink="">
      <xdr:nvSpPr>
        <xdr:cNvPr id="157" name="n_3mainValue債務償還比率">
          <a:extLst>
            <a:ext uri="{FF2B5EF4-FFF2-40B4-BE49-F238E27FC236}">
              <a16:creationId xmlns:a16="http://schemas.microsoft.com/office/drawing/2014/main" id="{8078AA9C-6A34-4640-8C34-34D24ABBF19E}"/>
            </a:ext>
          </a:extLst>
        </xdr:cNvPr>
        <xdr:cNvSpPr txBox="1"/>
      </xdr:nvSpPr>
      <xdr:spPr>
        <a:xfrm>
          <a:off x="12279838" y="65985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30995</xdr:rowOff>
    </xdr:from>
    <xdr:ext cx="560923" cy="259045"/>
    <xdr:sp macro="" textlink="">
      <xdr:nvSpPr>
        <xdr:cNvPr id="158" name="n_4mainValue債務償還比率">
          <a:extLst>
            <a:ext uri="{FF2B5EF4-FFF2-40B4-BE49-F238E27FC236}">
              <a16:creationId xmlns:a16="http://schemas.microsoft.com/office/drawing/2014/main" id="{319DFE30-87F6-4F38-9BAA-FCDBD7414AB0}"/>
            </a:ext>
          </a:extLst>
        </xdr:cNvPr>
        <xdr:cNvSpPr txBox="1"/>
      </xdr:nvSpPr>
      <xdr:spPr>
        <a:xfrm>
          <a:off x="11517838" y="64603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8B2B1C63-4521-4526-945E-F4931C833FD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63C63931-1716-4D98-9E77-B3E56E39B90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1559C474-D250-4951-BF89-6DDBB69517D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4C1D5E11-E03B-433D-900A-4D234E24961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51110B68-CB99-4786-9D02-FFA387545B5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3FA03A5B-21DD-48A3-8CCF-47ED8DF886E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50C332-1B96-4854-A933-FB8FE32FA6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B13712-C2D3-4058-811F-C8E6D5A236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E89F54-1DBF-4BE8-9D6D-981268459D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886DBD-D943-495B-83BC-9938336246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362EBB1-CB93-41DE-AA10-3352205CBA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FE9AEB-E209-4164-AB9D-C485816234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B7849D-926B-4CD7-B319-7DD5EAA008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57D5609-64A7-404A-BC20-525750C008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03831E-A43A-47B9-84EA-8E2F4C9C2A0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BB8DA4-E244-4315-874D-5AE17B538D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16,975
16,887
99.03
15,644,825
15,114,330
428,023
5,196,762
16,444,459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090811-B3F8-45AB-BBF2-DEDC1DD5B6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1B7676-065E-446C-864B-751A5C8406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3D5D7D-7BEB-4DED-B730-7614B97E90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C7BC07-EE34-4356-8A5C-E688A1C4BB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2647DE-7D9E-4FCB-9E32-DF5E7EE37D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1A1D2CA-33AE-4F85-939E-EF36FD8F63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FE9BE4-4C7C-47CB-AF1D-1E9EA06695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10685B-CA18-4E9F-BDB8-B391709E85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91B672-47D4-4C00-BC8B-EFF4906423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C09E88-D970-4902-80AC-764E62B8F1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1FAC79-68F2-4CDD-9132-BCF9E84998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50A4D6-C762-476E-9520-256242C52E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DE36B0-079A-4F77-85C1-BFC200D50E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AF2DA8-D13B-4380-9A09-B230502B4FE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C37369-0032-4671-B9C7-A1097B6F31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129DD6-2B7D-4BD3-8EE6-E49B9E1B23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254D21-D253-45B1-8A22-52F11C0A21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9AA009-63ED-42B1-A4E6-FC482390DB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BA765A2-3AD4-42E7-81C2-0BD2065989F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932CB1B-DF1F-43F2-9293-E49521C0F0F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EADB62-2FA7-413E-9E31-00E38ABF89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CD729A5-C4A8-44C5-867D-5E2B3E4CF7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E82F2C-2BF4-4B8C-9500-04FAD7C24C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6EC81E-AA73-4A73-82A6-DB37604121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D6A8519-4904-4952-8217-1F531B0162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F17AA42-3C9F-4272-B00A-5A6BE27211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F8FA94-8F49-46E9-B60A-7733536870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50AEED1-FE18-4C6F-941D-9D0126F3B4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0934AB-9362-4CA2-95FB-6BAD8C12BE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1F3D66-9CE7-426B-A4A8-8E9628C8CE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C7C07B-DAEA-44D3-8419-D6377FFDD5C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A09512-F88D-415B-BA82-8DF45C7FE5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B23B2D4-0F26-4FB9-B875-ACD3897B44F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194A6F3-642B-4434-B036-4CB06E9FB98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848A557-EAE9-44D5-ACF9-72844E271F1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DEAEC87-4524-4CCD-A18B-97E15BFF8AF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94B787F-99AC-45D1-B33A-4A3D4343F75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BA0AF63-F95C-462C-A8A9-3D87C06471D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B0A22B8-C0C9-44BF-A2E3-C5416943EC8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CBD9A8E-939A-49EB-81F9-F598DDC8919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7924F6F-C296-4DA4-9B5B-B9421CB7F00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BFBE406-67F6-41BD-B051-0A65F89E149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5D95C64-8A81-4DBE-97EF-E6145951A3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129824F-0668-47D2-95EA-8C5894D6BFB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E6DB009-DA02-428A-960A-3357D0A74A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498C5B9-2BDC-4D21-A535-AE049DAF4065}"/>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9E2D9601-032D-4186-9090-7D2A906DA376}"/>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A7461142-AB04-4F0F-8F20-517131DFF258}"/>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9F892088-FB08-42E8-879C-BE18C76CD152}"/>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5C5B6A82-7FB9-47B9-AFB2-982EB12E9BF3}"/>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E8BAFE66-EB00-4C7E-81BD-B175FCD8E4C0}"/>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D9EEF69A-F1A1-4CA3-ABAC-3EA474E6BE79}"/>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6FB164EB-ECA6-4514-BD57-A48BCD99A2CD}"/>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4CF8AF83-F740-49AF-B433-CACB3CAE3BC6}"/>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7F64A15E-E3F2-4296-8E30-08EEB44E8BEA}"/>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265A0691-213F-46E6-A9F9-1A72E3BDEAB7}"/>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F00919-8D2C-439B-A0BD-A6A016531C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F5AD21D-6CA4-417C-A0F3-0F9AF378F10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6D06D99-1BC6-482E-8CA7-C1667DEBF9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6AB02E-6BEF-4C24-9D1C-DFBAEC4543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F85F093-A300-49F5-9EEE-9F324F09F70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3" name="楕円 72">
          <a:extLst>
            <a:ext uri="{FF2B5EF4-FFF2-40B4-BE49-F238E27FC236}">
              <a16:creationId xmlns:a16="http://schemas.microsoft.com/office/drawing/2014/main" id="{112AEDFB-E836-470C-8785-0635883F3BEC}"/>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50B7DB89-B4DB-42AB-8677-7A82AE61B0BE}"/>
            </a:ext>
          </a:extLst>
        </xdr:cNvPr>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5" name="楕円 74">
          <a:extLst>
            <a:ext uri="{FF2B5EF4-FFF2-40B4-BE49-F238E27FC236}">
              <a16:creationId xmlns:a16="http://schemas.microsoft.com/office/drawing/2014/main" id="{829B58F7-234B-4F05-B61D-9C0BA618E2E1}"/>
            </a:ext>
          </a:extLst>
        </xdr:cNvPr>
        <xdr:cNvSpPr/>
      </xdr:nvSpPr>
      <xdr:spPr>
        <a:xfrm>
          <a:off x="3746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81915</xdr:rowOff>
    </xdr:to>
    <xdr:cxnSp macro="">
      <xdr:nvCxnSpPr>
        <xdr:cNvPr id="76" name="直線コネクタ 75">
          <a:extLst>
            <a:ext uri="{FF2B5EF4-FFF2-40B4-BE49-F238E27FC236}">
              <a16:creationId xmlns:a16="http://schemas.microsoft.com/office/drawing/2014/main" id="{59C13B36-2829-404E-BFF9-BA5516FB7CE9}"/>
            </a:ext>
          </a:extLst>
        </xdr:cNvPr>
        <xdr:cNvCxnSpPr/>
      </xdr:nvCxnSpPr>
      <xdr:spPr>
        <a:xfrm flipV="1">
          <a:off x="3797300" y="65913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a:extLst>
            <a:ext uri="{FF2B5EF4-FFF2-40B4-BE49-F238E27FC236}">
              <a16:creationId xmlns:a16="http://schemas.microsoft.com/office/drawing/2014/main" id="{5FBAA573-2978-4310-B015-87015EAD6F44}"/>
            </a:ext>
          </a:extLst>
        </xdr:cNvPr>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81915</xdr:rowOff>
    </xdr:to>
    <xdr:cxnSp macro="">
      <xdr:nvCxnSpPr>
        <xdr:cNvPr id="78" name="直線コネクタ 77">
          <a:extLst>
            <a:ext uri="{FF2B5EF4-FFF2-40B4-BE49-F238E27FC236}">
              <a16:creationId xmlns:a16="http://schemas.microsoft.com/office/drawing/2014/main" id="{DA6CF2C1-3AA1-4773-8771-AB55EBB51DD0}"/>
            </a:ext>
          </a:extLst>
        </xdr:cNvPr>
        <xdr:cNvCxnSpPr/>
      </xdr:nvCxnSpPr>
      <xdr:spPr>
        <a:xfrm>
          <a:off x="2908300" y="6566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164465</xdr:rowOff>
    </xdr:from>
    <xdr:to>
      <xdr:col>10</xdr:col>
      <xdr:colOff>165100</xdr:colOff>
      <xdr:row>38</xdr:row>
      <xdr:rowOff>94615</xdr:rowOff>
    </xdr:to>
    <xdr:sp macro="" textlink="">
      <xdr:nvSpPr>
        <xdr:cNvPr id="79" name="楕円 78">
          <a:extLst>
            <a:ext uri="{FF2B5EF4-FFF2-40B4-BE49-F238E27FC236}">
              <a16:creationId xmlns:a16="http://schemas.microsoft.com/office/drawing/2014/main" id="{A8EF0FEF-65F0-4B63-883B-CD3393C89F76}"/>
            </a:ext>
          </a:extLst>
        </xdr:cNvPr>
        <xdr:cNvSpPr/>
      </xdr:nvSpPr>
      <xdr:spPr>
        <a:xfrm>
          <a:off x="1968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51435</xdr:rowOff>
    </xdr:to>
    <xdr:cxnSp macro="">
      <xdr:nvCxnSpPr>
        <xdr:cNvPr id="80" name="直線コネクタ 79">
          <a:extLst>
            <a:ext uri="{FF2B5EF4-FFF2-40B4-BE49-F238E27FC236}">
              <a16:creationId xmlns:a16="http://schemas.microsoft.com/office/drawing/2014/main" id="{581A34AE-4CB3-443E-B632-41B203A437C0}"/>
            </a:ext>
          </a:extLst>
        </xdr:cNvPr>
        <xdr:cNvCxnSpPr/>
      </xdr:nvCxnSpPr>
      <xdr:spPr>
        <a:xfrm>
          <a:off x="2019300" y="65589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1" name="楕円 80">
          <a:extLst>
            <a:ext uri="{FF2B5EF4-FFF2-40B4-BE49-F238E27FC236}">
              <a16:creationId xmlns:a16="http://schemas.microsoft.com/office/drawing/2014/main" id="{9871DF48-469B-4D7F-B5DC-B59642D9B10C}"/>
            </a:ext>
          </a:extLst>
        </xdr:cNvPr>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43815</xdr:rowOff>
    </xdr:to>
    <xdr:cxnSp macro="">
      <xdr:nvCxnSpPr>
        <xdr:cNvPr id="82" name="直線コネクタ 81">
          <a:extLst>
            <a:ext uri="{FF2B5EF4-FFF2-40B4-BE49-F238E27FC236}">
              <a16:creationId xmlns:a16="http://schemas.microsoft.com/office/drawing/2014/main" id="{70E0A21A-9BED-4978-A491-ADF644D4E337}"/>
            </a:ext>
          </a:extLst>
        </xdr:cNvPr>
        <xdr:cNvCxnSpPr/>
      </xdr:nvCxnSpPr>
      <xdr:spPr>
        <a:xfrm>
          <a:off x="1130300" y="6557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a:extLst>
            <a:ext uri="{FF2B5EF4-FFF2-40B4-BE49-F238E27FC236}">
              <a16:creationId xmlns:a16="http://schemas.microsoft.com/office/drawing/2014/main" id="{C4B7A1F1-B8C9-4927-A69C-C550E424C9C2}"/>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id="{A27926EC-0486-4C63-8159-996AFBD62958}"/>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a:extLst>
            <a:ext uri="{FF2B5EF4-FFF2-40B4-BE49-F238E27FC236}">
              <a16:creationId xmlns:a16="http://schemas.microsoft.com/office/drawing/2014/main" id="{EE0024EF-D8C3-449A-B328-A9F3F642CF91}"/>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25D98C08-95A8-4B60-8609-8089CC31841A}"/>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7" name="n_1mainValue【道路】&#10;有形固定資産減価償却率">
          <a:extLst>
            <a:ext uri="{FF2B5EF4-FFF2-40B4-BE49-F238E27FC236}">
              <a16:creationId xmlns:a16="http://schemas.microsoft.com/office/drawing/2014/main" id="{21D3E835-1C98-4DC5-A133-4F5BD4198A9F}"/>
            </a:ext>
          </a:extLst>
        </xdr:cNvPr>
        <xdr:cNvSpPr txBox="1"/>
      </xdr:nvSpPr>
      <xdr:spPr>
        <a:xfrm>
          <a:off x="3582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a:extLst>
            <a:ext uri="{FF2B5EF4-FFF2-40B4-BE49-F238E27FC236}">
              <a16:creationId xmlns:a16="http://schemas.microsoft.com/office/drawing/2014/main" id="{1CD654D9-1935-4EE0-B18B-918954D949A3}"/>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85742</xdr:rowOff>
    </xdr:from>
    <xdr:ext cx="405111" cy="259045"/>
    <xdr:sp macro="" textlink="">
      <xdr:nvSpPr>
        <xdr:cNvPr id="89" name="n_3mainValue【道路】&#10;有形固定資産減価償却率">
          <a:extLst>
            <a:ext uri="{FF2B5EF4-FFF2-40B4-BE49-F238E27FC236}">
              <a16:creationId xmlns:a16="http://schemas.microsoft.com/office/drawing/2014/main" id="{F02C924A-5730-45AF-8DDD-A81246E68D06}"/>
            </a:ext>
          </a:extLst>
        </xdr:cNvPr>
        <xdr:cNvSpPr txBox="1"/>
      </xdr:nvSpPr>
      <xdr:spPr>
        <a:xfrm>
          <a:off x="1816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83837</xdr:rowOff>
    </xdr:from>
    <xdr:ext cx="405111" cy="259045"/>
    <xdr:sp macro="" textlink="">
      <xdr:nvSpPr>
        <xdr:cNvPr id="90" name="n_4mainValue【道路】&#10;有形固定資産減価償却率">
          <a:extLst>
            <a:ext uri="{FF2B5EF4-FFF2-40B4-BE49-F238E27FC236}">
              <a16:creationId xmlns:a16="http://schemas.microsoft.com/office/drawing/2014/main" id="{C9C2E27F-EF6D-4AB8-8E90-625C96D71E14}"/>
            </a:ext>
          </a:extLst>
        </xdr:cNvPr>
        <xdr:cNvSpPr txBox="1"/>
      </xdr:nvSpPr>
      <xdr:spPr>
        <a:xfrm>
          <a:off x="927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479A39C-1A10-4CC3-979F-00D7CF2B7F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81C7F75-D7A6-4878-9502-14D899FE9C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A884C80-580D-4536-9D0C-28F8588C89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018F3A7-8B46-4D8B-AEAA-5A14EB4E0D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6BB121A-4A53-4CC7-AAE4-A34D989BA0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E820418-551A-46F9-AF01-90A85CF4D7F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67538BE-335D-4AA2-ABA8-B457D936339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36B1AB7-26C6-40EC-803C-714C6FF4DE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4660FFD-AE7D-4B27-9B0D-E253B5FCB59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8278329-968B-4671-B11C-AE651BF53F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E0A5E18-741A-4FCA-BECC-C65217DB91F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9BEBD02-F8B0-453F-8A8D-76D64B4BC74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9DA9284-AEF7-4F57-9DB9-F37C16166AE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AB91EB21-35FF-4BF8-B92E-A890BF78D0B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BFFFBA3-49B1-470F-8A66-261B26E607F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CB62FE91-8B99-4794-BC58-E5D3BF3C606F}"/>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4C3EC820-37B2-4656-9134-8F08015A014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8000740A-A558-42C2-A41C-94FA713E2724}"/>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8969377-913A-44BA-99AE-357D547436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E4899185-9738-4149-89BC-C9F6788B3A9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0EC70D3-3DDD-4CF3-8851-D648355DE37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7AECD1A7-C971-4968-BAF2-82B184D83F8F}"/>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7115D9F6-5A86-4624-B3FD-8B11499A29F5}"/>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148EA938-9026-4487-9206-059F6F116FAE}"/>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52618BDF-43F3-4C61-BE57-0ED3080CC7ED}"/>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765842AA-4A4F-4055-9D4A-C6006F0BC05E}"/>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A5FD036C-D61F-458F-9F7B-327113B1626B}"/>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63817E64-EA66-4BD7-BA14-7A5694468AC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B041734D-266D-4C6B-9E0E-5B1331756CB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2CE0AF68-0805-46DF-9A4B-41AA437CDA89}"/>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0F72BF85-CD5C-44DC-BC55-D49A8FA5D395}"/>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6966574F-8102-475C-AACA-7D9EFF91A403}"/>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0ACF7E1-4D22-420A-9A30-D31FE047A6B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46A9F5F-0F8B-4B73-84E8-5AD7276ADBC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C9495B8-D4BA-4965-A5A4-52D838B365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414307-7105-4598-8F84-6DDEBE1BB85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4A54A32-DD46-4F71-A1FC-736A1EA8DCD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68317</xdr:rowOff>
    </xdr:from>
    <xdr:to>
      <xdr:col>55</xdr:col>
      <xdr:colOff>50800</xdr:colOff>
      <xdr:row>41</xdr:row>
      <xdr:rowOff>169917</xdr:rowOff>
    </xdr:to>
    <xdr:sp macro="" textlink="">
      <xdr:nvSpPr>
        <xdr:cNvPr id="128" name="楕円 127">
          <a:extLst>
            <a:ext uri="{FF2B5EF4-FFF2-40B4-BE49-F238E27FC236}">
              <a16:creationId xmlns:a16="http://schemas.microsoft.com/office/drawing/2014/main" id="{A412D69D-2025-4315-AACB-4DC265D95C08}"/>
            </a:ext>
          </a:extLst>
        </xdr:cNvPr>
        <xdr:cNvSpPr/>
      </xdr:nvSpPr>
      <xdr:spPr>
        <a:xfrm>
          <a:off x="10426700" y="709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a:extLst>
            <a:ext uri="{FF2B5EF4-FFF2-40B4-BE49-F238E27FC236}">
              <a16:creationId xmlns:a16="http://schemas.microsoft.com/office/drawing/2014/main" id="{ABDC2A8B-BDDB-4DF7-A775-DEB8C81F01AF}"/>
            </a:ext>
          </a:extLst>
        </xdr:cNvPr>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68393</xdr:rowOff>
    </xdr:from>
    <xdr:to>
      <xdr:col>50</xdr:col>
      <xdr:colOff>165100</xdr:colOff>
      <xdr:row>41</xdr:row>
      <xdr:rowOff>169993</xdr:rowOff>
    </xdr:to>
    <xdr:sp macro="" textlink="">
      <xdr:nvSpPr>
        <xdr:cNvPr id="130" name="楕円 129">
          <a:extLst>
            <a:ext uri="{FF2B5EF4-FFF2-40B4-BE49-F238E27FC236}">
              <a16:creationId xmlns:a16="http://schemas.microsoft.com/office/drawing/2014/main" id="{8E94336F-BD2A-483C-B649-1FAB21F13C34}"/>
            </a:ext>
          </a:extLst>
        </xdr:cNvPr>
        <xdr:cNvSpPr/>
      </xdr:nvSpPr>
      <xdr:spPr>
        <a:xfrm>
          <a:off x="9588500" y="709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119117</xdr:rowOff>
    </xdr:from>
    <xdr:to>
      <xdr:col>55</xdr:col>
      <xdr:colOff>0</xdr:colOff>
      <xdr:row>41</xdr:row>
      <xdr:rowOff>119193</xdr:rowOff>
    </xdr:to>
    <xdr:cxnSp macro="">
      <xdr:nvCxnSpPr>
        <xdr:cNvPr id="131" name="直線コネクタ 130">
          <a:extLst>
            <a:ext uri="{FF2B5EF4-FFF2-40B4-BE49-F238E27FC236}">
              <a16:creationId xmlns:a16="http://schemas.microsoft.com/office/drawing/2014/main" id="{34E53F9C-7695-4511-9A0F-A1DBD4727655}"/>
            </a:ext>
          </a:extLst>
        </xdr:cNvPr>
        <xdr:cNvCxnSpPr/>
      </xdr:nvCxnSpPr>
      <xdr:spPr>
        <a:xfrm flipV="1">
          <a:off x="9639300" y="714856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68475</xdr:rowOff>
    </xdr:from>
    <xdr:to>
      <xdr:col>46</xdr:col>
      <xdr:colOff>38100</xdr:colOff>
      <xdr:row>41</xdr:row>
      <xdr:rowOff>170075</xdr:rowOff>
    </xdr:to>
    <xdr:sp macro="" textlink="">
      <xdr:nvSpPr>
        <xdr:cNvPr id="132" name="楕円 131">
          <a:extLst>
            <a:ext uri="{FF2B5EF4-FFF2-40B4-BE49-F238E27FC236}">
              <a16:creationId xmlns:a16="http://schemas.microsoft.com/office/drawing/2014/main" id="{DF3F8A74-5C0A-4274-AC3B-6D74CE9905FF}"/>
            </a:ext>
          </a:extLst>
        </xdr:cNvPr>
        <xdr:cNvSpPr/>
      </xdr:nvSpPr>
      <xdr:spPr>
        <a:xfrm>
          <a:off x="8699500" y="709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119193</xdr:rowOff>
    </xdr:from>
    <xdr:to>
      <xdr:col>50</xdr:col>
      <xdr:colOff>114300</xdr:colOff>
      <xdr:row>41</xdr:row>
      <xdr:rowOff>119275</xdr:rowOff>
    </xdr:to>
    <xdr:cxnSp macro="">
      <xdr:nvCxnSpPr>
        <xdr:cNvPr id="133" name="直線コネクタ 132">
          <a:extLst>
            <a:ext uri="{FF2B5EF4-FFF2-40B4-BE49-F238E27FC236}">
              <a16:creationId xmlns:a16="http://schemas.microsoft.com/office/drawing/2014/main" id="{662C14E5-249A-4892-B1AD-219FDDAC339E}"/>
            </a:ext>
          </a:extLst>
        </xdr:cNvPr>
        <xdr:cNvCxnSpPr/>
      </xdr:nvCxnSpPr>
      <xdr:spPr>
        <a:xfrm flipV="1">
          <a:off x="8750300" y="7148643"/>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68685</xdr:rowOff>
    </xdr:from>
    <xdr:to>
      <xdr:col>41</xdr:col>
      <xdr:colOff>101600</xdr:colOff>
      <xdr:row>41</xdr:row>
      <xdr:rowOff>170285</xdr:rowOff>
    </xdr:to>
    <xdr:sp macro="" textlink="">
      <xdr:nvSpPr>
        <xdr:cNvPr id="134" name="楕円 133">
          <a:extLst>
            <a:ext uri="{FF2B5EF4-FFF2-40B4-BE49-F238E27FC236}">
              <a16:creationId xmlns:a16="http://schemas.microsoft.com/office/drawing/2014/main" id="{80920DBD-5C6B-4663-9B41-6427F9B77609}"/>
            </a:ext>
          </a:extLst>
        </xdr:cNvPr>
        <xdr:cNvSpPr/>
      </xdr:nvSpPr>
      <xdr:spPr>
        <a:xfrm>
          <a:off x="7810500" y="7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119275</xdr:rowOff>
    </xdr:from>
    <xdr:to>
      <xdr:col>45</xdr:col>
      <xdr:colOff>177800</xdr:colOff>
      <xdr:row>41</xdr:row>
      <xdr:rowOff>119485</xdr:rowOff>
    </xdr:to>
    <xdr:cxnSp macro="">
      <xdr:nvCxnSpPr>
        <xdr:cNvPr id="135" name="直線コネクタ 134">
          <a:extLst>
            <a:ext uri="{FF2B5EF4-FFF2-40B4-BE49-F238E27FC236}">
              <a16:creationId xmlns:a16="http://schemas.microsoft.com/office/drawing/2014/main" id="{6D6ACDB3-DA2A-4F8B-9207-D400F7BFAD10}"/>
            </a:ext>
          </a:extLst>
        </xdr:cNvPr>
        <xdr:cNvCxnSpPr/>
      </xdr:nvCxnSpPr>
      <xdr:spPr>
        <a:xfrm flipV="1">
          <a:off x="7861300" y="714872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67274</xdr:rowOff>
    </xdr:from>
    <xdr:to>
      <xdr:col>36</xdr:col>
      <xdr:colOff>165100</xdr:colOff>
      <xdr:row>41</xdr:row>
      <xdr:rowOff>168874</xdr:rowOff>
    </xdr:to>
    <xdr:sp macro="" textlink="">
      <xdr:nvSpPr>
        <xdr:cNvPr id="136" name="楕円 135">
          <a:extLst>
            <a:ext uri="{FF2B5EF4-FFF2-40B4-BE49-F238E27FC236}">
              <a16:creationId xmlns:a16="http://schemas.microsoft.com/office/drawing/2014/main" id="{6A87FFEE-EE7C-4FB2-A60B-DB678B7C26F6}"/>
            </a:ext>
          </a:extLst>
        </xdr:cNvPr>
        <xdr:cNvSpPr/>
      </xdr:nvSpPr>
      <xdr:spPr>
        <a:xfrm>
          <a:off x="6921500" y="70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118074</xdr:rowOff>
    </xdr:from>
    <xdr:to>
      <xdr:col>41</xdr:col>
      <xdr:colOff>50800</xdr:colOff>
      <xdr:row>41</xdr:row>
      <xdr:rowOff>119485</xdr:rowOff>
    </xdr:to>
    <xdr:cxnSp macro="">
      <xdr:nvCxnSpPr>
        <xdr:cNvPr id="137" name="直線コネクタ 136">
          <a:extLst>
            <a:ext uri="{FF2B5EF4-FFF2-40B4-BE49-F238E27FC236}">
              <a16:creationId xmlns:a16="http://schemas.microsoft.com/office/drawing/2014/main" id="{84E1EB30-4F4F-4A2C-A5F8-143117898460}"/>
            </a:ext>
          </a:extLst>
        </xdr:cNvPr>
        <xdr:cNvCxnSpPr/>
      </xdr:nvCxnSpPr>
      <xdr:spPr>
        <a:xfrm>
          <a:off x="6972300" y="7147524"/>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2355AAB0-2ED5-407D-8E59-3FB4FC2326CE}"/>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5B2D9424-6540-43BB-BDFD-8945C92589C2}"/>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98939899-18F9-4561-BC6B-46F8B038ED4C}"/>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id="{A6A06164-90BF-4496-B78E-FECB14B96A63}"/>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161120</xdr:rowOff>
    </xdr:from>
    <xdr:ext cx="534377" cy="259045"/>
    <xdr:sp macro="" textlink="">
      <xdr:nvSpPr>
        <xdr:cNvPr id="142" name="n_1mainValue【道路】&#10;一人当たり延長">
          <a:extLst>
            <a:ext uri="{FF2B5EF4-FFF2-40B4-BE49-F238E27FC236}">
              <a16:creationId xmlns:a16="http://schemas.microsoft.com/office/drawing/2014/main" id="{4BBA13F9-849F-45C1-A6AB-22BB75E3E7F3}"/>
            </a:ext>
          </a:extLst>
        </xdr:cNvPr>
        <xdr:cNvSpPr txBox="1"/>
      </xdr:nvSpPr>
      <xdr:spPr>
        <a:xfrm>
          <a:off x="9359411" y="71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161202</xdr:rowOff>
    </xdr:from>
    <xdr:ext cx="534377" cy="259045"/>
    <xdr:sp macro="" textlink="">
      <xdr:nvSpPr>
        <xdr:cNvPr id="143" name="n_2mainValue【道路】&#10;一人当たり延長">
          <a:extLst>
            <a:ext uri="{FF2B5EF4-FFF2-40B4-BE49-F238E27FC236}">
              <a16:creationId xmlns:a16="http://schemas.microsoft.com/office/drawing/2014/main" id="{63FCFC1C-A519-4E71-8785-886F98EE6B66}"/>
            </a:ext>
          </a:extLst>
        </xdr:cNvPr>
        <xdr:cNvSpPr txBox="1"/>
      </xdr:nvSpPr>
      <xdr:spPr>
        <a:xfrm>
          <a:off x="8483111" y="71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161412</xdr:rowOff>
    </xdr:from>
    <xdr:ext cx="534377" cy="259045"/>
    <xdr:sp macro="" textlink="">
      <xdr:nvSpPr>
        <xdr:cNvPr id="144" name="n_3mainValue【道路】&#10;一人当たり延長">
          <a:extLst>
            <a:ext uri="{FF2B5EF4-FFF2-40B4-BE49-F238E27FC236}">
              <a16:creationId xmlns:a16="http://schemas.microsoft.com/office/drawing/2014/main" id="{119FDC38-628B-40C9-995E-08C7D7ADF483}"/>
            </a:ext>
          </a:extLst>
        </xdr:cNvPr>
        <xdr:cNvSpPr txBox="1"/>
      </xdr:nvSpPr>
      <xdr:spPr>
        <a:xfrm>
          <a:off x="7594111" y="719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160001</xdr:rowOff>
    </xdr:from>
    <xdr:ext cx="534377" cy="259045"/>
    <xdr:sp macro="" textlink="">
      <xdr:nvSpPr>
        <xdr:cNvPr id="145" name="n_4mainValue【道路】&#10;一人当たり延長">
          <a:extLst>
            <a:ext uri="{FF2B5EF4-FFF2-40B4-BE49-F238E27FC236}">
              <a16:creationId xmlns:a16="http://schemas.microsoft.com/office/drawing/2014/main" id="{2FC651FD-4425-4FCA-9015-5743E743B88D}"/>
            </a:ext>
          </a:extLst>
        </xdr:cNvPr>
        <xdr:cNvSpPr txBox="1"/>
      </xdr:nvSpPr>
      <xdr:spPr>
        <a:xfrm>
          <a:off x="6705111" y="71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F9929D6-39AC-4734-84DA-8DB3CFF8CD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D0E1670-559E-4BBD-BE41-5E282D50AB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F394531-FEB7-4739-95A1-AD5D6AFF0F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27E65A6-6743-48CE-A23E-04EDF91259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0ACC078-EF2B-4D60-A06C-DB5D13569D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FDB1EC4-C0B0-4E26-B53E-6410110B8C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ABE0A06-4AF0-4006-BFDA-7605161F872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2F777CA-8D21-42CD-AE4E-8DFC32B08A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B738899-4E99-4173-BFA0-1D47A80305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028EB9E-B1EA-4EDA-8A4F-2F49B8BE05B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530F220-83E2-44A6-8E04-7D9D03E5591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2023F3F-0CC1-4E75-BD47-14CF3612392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CA863262-AD3A-4689-A85A-87A291DCF78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DBAF81B2-D714-47AD-96ED-6D51EEAC280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8095F6D-01FB-46D3-87C9-0EEF4182A83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893C724-48BD-403F-B36E-926B387E4F8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24C3B1F3-ED5E-4848-9BBD-CE0F4572D41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E2E0C3F-386D-45D5-9C84-1DAFCFAD44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53D6CEA1-7DFD-4E35-AA61-35217210B84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619CAE8D-7873-44B9-B5B2-C2F18197903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9D96E43C-7ABC-441D-A1F3-40C7A7508E5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F29E4E86-1A4B-4CD0-9F63-0B32A67543B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3B181F22-8A59-4250-9930-A840C505E00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A8700C07-3453-462A-B6A0-5A79E60E51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3E756F90-1316-4921-B623-849E20CAEB9D}"/>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D3877FC8-CE32-472B-8786-AB6E88E96128}"/>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7954E4E8-E54B-4BFF-9E2A-64BE102E3032}"/>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63915C7A-998F-49C4-BC11-42B79A6796A7}"/>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E17AC4A9-E91F-4E85-94EB-8804FEBE0957}"/>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57B8EEC1-962B-4F0A-B94A-ACA46EECCB5B}"/>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F157586A-1764-4D4A-811B-342A104B82A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78982FE7-9020-44C2-9205-6BC0CBCABA71}"/>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E5FFE735-EF5C-43FF-ADBC-67D54A3C1B36}"/>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07AF5811-3048-4E0C-BEEF-8B31ABCB9033}"/>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5980721C-3FAF-498B-8856-7B6B7DE8BEF6}"/>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0988F1B-E0F2-42FD-AE71-B8A97A05CF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CE1985B-1C96-4C07-9EFE-0474B480E70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5507D19-82D6-4C52-8994-36402295FE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32CE093-A43E-4E12-A825-01BDEC8658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A30AAF3-44EF-40EC-A490-BF4C00874D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42545</xdr:rowOff>
    </xdr:from>
    <xdr:to>
      <xdr:col>24</xdr:col>
      <xdr:colOff>114300</xdr:colOff>
      <xdr:row>59</xdr:row>
      <xdr:rowOff>144145</xdr:rowOff>
    </xdr:to>
    <xdr:sp macro="" textlink="">
      <xdr:nvSpPr>
        <xdr:cNvPr id="186" name="楕円 185">
          <a:extLst>
            <a:ext uri="{FF2B5EF4-FFF2-40B4-BE49-F238E27FC236}">
              <a16:creationId xmlns:a16="http://schemas.microsoft.com/office/drawing/2014/main" id="{95FF99A0-0B86-4312-A98B-D438B41907A7}"/>
            </a:ext>
          </a:extLst>
        </xdr:cNvPr>
        <xdr:cNvSpPr/>
      </xdr:nvSpPr>
      <xdr:spPr>
        <a:xfrm>
          <a:off x="4584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65422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AD69A9DA-1EAA-468A-AC72-B209021DD8A4}"/>
            </a:ext>
          </a:extLst>
        </xdr:cNvPr>
        <xdr:cNvSpPr txBox="1"/>
      </xdr:nvSpPr>
      <xdr:spPr>
        <a:xfrm>
          <a:off x="4673600"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88" name="楕円 187">
          <a:extLst>
            <a:ext uri="{FF2B5EF4-FFF2-40B4-BE49-F238E27FC236}">
              <a16:creationId xmlns:a16="http://schemas.microsoft.com/office/drawing/2014/main" id="{93DA3A4B-7A07-433A-A6DA-AD81C7B45588}"/>
            </a:ext>
          </a:extLst>
        </xdr:cNvPr>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93345</xdr:rowOff>
    </xdr:to>
    <xdr:cxnSp macro="">
      <xdr:nvCxnSpPr>
        <xdr:cNvPr id="189" name="直線コネクタ 188">
          <a:extLst>
            <a:ext uri="{FF2B5EF4-FFF2-40B4-BE49-F238E27FC236}">
              <a16:creationId xmlns:a16="http://schemas.microsoft.com/office/drawing/2014/main" id="{7F804BAE-1805-4C65-A8B9-25EB33129DC4}"/>
            </a:ext>
          </a:extLst>
        </xdr:cNvPr>
        <xdr:cNvCxnSpPr/>
      </xdr:nvCxnSpPr>
      <xdr:spPr>
        <a:xfrm>
          <a:off x="3797300" y="101841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90" name="楕円 189">
          <a:extLst>
            <a:ext uri="{FF2B5EF4-FFF2-40B4-BE49-F238E27FC236}">
              <a16:creationId xmlns:a16="http://schemas.microsoft.com/office/drawing/2014/main" id="{D648342D-1027-4A9C-B63D-FAC1E94E7D54}"/>
            </a:ext>
          </a:extLst>
        </xdr:cNvPr>
        <xdr:cNvSpPr/>
      </xdr:nvSpPr>
      <xdr:spPr>
        <a:xfrm>
          <a:off x="2857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68580</xdr:rowOff>
    </xdr:to>
    <xdr:cxnSp macro="">
      <xdr:nvCxnSpPr>
        <xdr:cNvPr id="191" name="直線コネクタ 190">
          <a:extLst>
            <a:ext uri="{FF2B5EF4-FFF2-40B4-BE49-F238E27FC236}">
              <a16:creationId xmlns:a16="http://schemas.microsoft.com/office/drawing/2014/main" id="{0125CEC7-65DC-44A7-BCFE-39062B962348}"/>
            </a:ext>
          </a:extLst>
        </xdr:cNvPr>
        <xdr:cNvCxnSpPr/>
      </xdr:nvCxnSpPr>
      <xdr:spPr>
        <a:xfrm>
          <a:off x="2908300" y="10153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2" name="楕円 191">
          <a:extLst>
            <a:ext uri="{FF2B5EF4-FFF2-40B4-BE49-F238E27FC236}">
              <a16:creationId xmlns:a16="http://schemas.microsoft.com/office/drawing/2014/main" id="{9C50572E-81C0-4C54-A184-0DDB47019F7F}"/>
            </a:ext>
          </a:extLst>
        </xdr:cNvPr>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38100</xdr:rowOff>
    </xdr:to>
    <xdr:cxnSp macro="">
      <xdr:nvCxnSpPr>
        <xdr:cNvPr id="193" name="直線コネクタ 192">
          <a:extLst>
            <a:ext uri="{FF2B5EF4-FFF2-40B4-BE49-F238E27FC236}">
              <a16:creationId xmlns:a16="http://schemas.microsoft.com/office/drawing/2014/main" id="{D3906BA1-C6D1-434B-842E-2AF8622E2D19}"/>
            </a:ext>
          </a:extLst>
        </xdr:cNvPr>
        <xdr:cNvCxnSpPr/>
      </xdr:nvCxnSpPr>
      <xdr:spPr>
        <a:xfrm>
          <a:off x="2019300" y="10126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4" name="楕円 193">
          <a:extLst>
            <a:ext uri="{FF2B5EF4-FFF2-40B4-BE49-F238E27FC236}">
              <a16:creationId xmlns:a16="http://schemas.microsoft.com/office/drawing/2014/main" id="{17A622A7-092A-4411-BFA7-239F01CDD350}"/>
            </a:ext>
          </a:extLst>
        </xdr:cNvPr>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156210</xdr:rowOff>
    </xdr:to>
    <xdr:cxnSp macro="">
      <xdr:nvCxnSpPr>
        <xdr:cNvPr id="195" name="直線コネクタ 194">
          <a:extLst>
            <a:ext uri="{FF2B5EF4-FFF2-40B4-BE49-F238E27FC236}">
              <a16:creationId xmlns:a16="http://schemas.microsoft.com/office/drawing/2014/main" id="{3D7C8397-CB3B-4A43-98FD-7BC14ED5BE3D}"/>
            </a:ext>
          </a:extLst>
        </xdr:cNvPr>
        <xdr:cNvCxnSpPr/>
      </xdr:nvCxnSpPr>
      <xdr:spPr>
        <a:xfrm flipV="1">
          <a:off x="1130300" y="10126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8A36049F-E8BB-49F3-B43B-0DC886CDC84A}"/>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66F9EDB3-3AE7-437C-B305-04EF4F38FEA4}"/>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6D99517F-C6E8-48F4-89A1-9B70F8C7A9C7}"/>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35272538-534C-46B7-9D71-A780F573EE6C}"/>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B8A54D93-0BDA-4A27-929B-03D9EEC22468}"/>
            </a:ext>
          </a:extLst>
        </xdr:cNvPr>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433C4D13-ECE4-4924-AA70-96AF78553EB4}"/>
            </a:ext>
          </a:extLst>
        </xdr:cNvPr>
        <xdr:cNvSpPr txBox="1"/>
      </xdr:nvSpPr>
      <xdr:spPr>
        <a:xfrm>
          <a:off x="2705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E5C40692-F66A-4C81-8D85-3BFFACD08E80}"/>
            </a:ext>
          </a:extLst>
        </xdr:cNvPr>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DD6552C9-B65C-4D9F-9EA1-70A84DE5138D}"/>
            </a:ext>
          </a:extLst>
        </xdr:cNvPr>
        <xdr:cNvSpPr txBox="1"/>
      </xdr:nvSpPr>
      <xdr:spPr>
        <a:xfrm>
          <a:off x="927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C39FD276-B391-4E18-AD9B-3E3311D327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E20088E5-FF92-46D6-9C98-F808CC1348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768B1309-69CB-4669-9034-872E4FDC609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E048566-4499-4D21-AA08-9F9A815BE5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27B62F48-D1F3-4DCF-8DA8-C0013163C5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C49762D1-15BF-40AE-B556-D266E3496D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33F6061-6924-4176-AFFF-8D4D7BA7ED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FE1198A9-6CB4-45E1-8C88-C201545D52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9EE061DA-1D44-4BC5-B0E0-FFA59D742B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5E018CC2-1FB2-4CFE-B121-962F790C96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20F29248-75CE-4DBB-83CD-38E36457E21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737E0E1A-856D-43F6-BA49-7101C0BEA3D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F941D33C-55BC-4AE8-AAB9-05D145F34C2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D0FBCBB1-C47A-4FFD-8159-61FF07745DA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570F3BA5-08D0-412C-A4AA-3591B650AF9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9225557E-912D-4F49-8B88-9DF0E37D900E}"/>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E8EFBB3E-ACA6-4B32-B054-0899950A341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81421E26-DAEC-48FB-BC7F-270C0347A23F}"/>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A6120FC8-9CA0-4B52-B059-336C5EA5647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4A7A6DD0-89B2-468F-89D6-416AE0C727F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306556AC-E240-4ABE-8D95-E68C49FAFC2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1493974D-2EEC-48C6-88AC-89166387928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AB99A73-7C6F-4458-82B2-8CE19EAA23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380D73E-F5CD-44A8-803E-6CDA4484FC9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730DB05-D20C-424A-87DA-AD4F13B6EF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B79D1B80-3E32-488F-A64A-32C7E1321186}"/>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E84BF1AF-C7BC-4893-94A8-C596FC7E6846}"/>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EBDF301A-C9F5-4FCB-9A3B-7FBFA1534F1F}"/>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9C007C7-D93B-42F3-800B-EA46B1ED233C}"/>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73793EF5-36D4-4A12-B3DD-7075FA73D5B7}"/>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EF085710-42A9-4FD9-BEEE-104205044565}"/>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3C293D03-9F65-4DAD-8305-E447687F45EA}"/>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14BB14B7-CA5D-4A15-BE72-7F2170129BF4}"/>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226FD4E6-1D8B-4982-9AD9-55E13089BC73}"/>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D3AC6852-21B0-4F59-B037-78BC01BE3B34}"/>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0EAA890B-4DC5-4A12-B2D3-32D11B9E8278}"/>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BB7B7F2-5C2F-490F-9C7F-9E049166BF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E107775-006D-4763-B334-915E508D88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6ECC28F-A894-41DD-8653-3723C9005B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A144D2B-9FAB-488E-A48B-96DF583D05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2998159-499B-425C-90C3-24F0E670EC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134694</xdr:rowOff>
    </xdr:from>
    <xdr:to>
      <xdr:col>55</xdr:col>
      <xdr:colOff>50800</xdr:colOff>
      <xdr:row>64</xdr:row>
      <xdr:rowOff>64844</xdr:rowOff>
    </xdr:to>
    <xdr:sp macro="" textlink="">
      <xdr:nvSpPr>
        <xdr:cNvPr id="245" name="楕円 244">
          <a:extLst>
            <a:ext uri="{FF2B5EF4-FFF2-40B4-BE49-F238E27FC236}">
              <a16:creationId xmlns:a16="http://schemas.microsoft.com/office/drawing/2014/main" id="{41D4F11A-BF7A-4B9C-BAAD-BA838FBE68E4}"/>
            </a:ext>
          </a:extLst>
        </xdr:cNvPr>
        <xdr:cNvSpPr/>
      </xdr:nvSpPr>
      <xdr:spPr>
        <a:xfrm>
          <a:off x="10426700" y="109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50840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C24A56A3-F086-4E2F-BADF-6EA3E9DEC8F7}"/>
            </a:ext>
          </a:extLst>
        </xdr:cNvPr>
        <xdr:cNvSpPr txBox="1"/>
      </xdr:nvSpPr>
      <xdr:spPr>
        <a:xfrm>
          <a:off x="10515600" y="1085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135494</xdr:rowOff>
    </xdr:from>
    <xdr:to>
      <xdr:col>50</xdr:col>
      <xdr:colOff>165100</xdr:colOff>
      <xdr:row>64</xdr:row>
      <xdr:rowOff>65644</xdr:rowOff>
    </xdr:to>
    <xdr:sp macro="" textlink="">
      <xdr:nvSpPr>
        <xdr:cNvPr id="247" name="楕円 246">
          <a:extLst>
            <a:ext uri="{FF2B5EF4-FFF2-40B4-BE49-F238E27FC236}">
              <a16:creationId xmlns:a16="http://schemas.microsoft.com/office/drawing/2014/main" id="{384F57AE-AB3F-47DA-B0CA-C7E659665B99}"/>
            </a:ext>
          </a:extLst>
        </xdr:cNvPr>
        <xdr:cNvSpPr/>
      </xdr:nvSpPr>
      <xdr:spPr>
        <a:xfrm>
          <a:off x="9588500" y="109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14044</xdr:rowOff>
    </xdr:from>
    <xdr:to>
      <xdr:col>55</xdr:col>
      <xdr:colOff>0</xdr:colOff>
      <xdr:row>64</xdr:row>
      <xdr:rowOff>14844</xdr:rowOff>
    </xdr:to>
    <xdr:cxnSp macro="">
      <xdr:nvCxnSpPr>
        <xdr:cNvPr id="248" name="直線コネクタ 247">
          <a:extLst>
            <a:ext uri="{FF2B5EF4-FFF2-40B4-BE49-F238E27FC236}">
              <a16:creationId xmlns:a16="http://schemas.microsoft.com/office/drawing/2014/main" id="{26DA74C6-628C-48EE-8F68-FD7DC533A1F2}"/>
            </a:ext>
          </a:extLst>
        </xdr:cNvPr>
        <xdr:cNvCxnSpPr/>
      </xdr:nvCxnSpPr>
      <xdr:spPr>
        <a:xfrm flipV="1">
          <a:off x="9639300" y="10986844"/>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136317</xdr:rowOff>
    </xdr:from>
    <xdr:to>
      <xdr:col>46</xdr:col>
      <xdr:colOff>38100</xdr:colOff>
      <xdr:row>64</xdr:row>
      <xdr:rowOff>66467</xdr:rowOff>
    </xdr:to>
    <xdr:sp macro="" textlink="">
      <xdr:nvSpPr>
        <xdr:cNvPr id="249" name="楕円 248">
          <a:extLst>
            <a:ext uri="{FF2B5EF4-FFF2-40B4-BE49-F238E27FC236}">
              <a16:creationId xmlns:a16="http://schemas.microsoft.com/office/drawing/2014/main" id="{300647DA-0D74-4192-826D-875BA8EF242D}"/>
            </a:ext>
          </a:extLst>
        </xdr:cNvPr>
        <xdr:cNvSpPr/>
      </xdr:nvSpPr>
      <xdr:spPr>
        <a:xfrm>
          <a:off x="8699500" y="109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14844</xdr:rowOff>
    </xdr:from>
    <xdr:to>
      <xdr:col>50</xdr:col>
      <xdr:colOff>114300</xdr:colOff>
      <xdr:row>64</xdr:row>
      <xdr:rowOff>15667</xdr:rowOff>
    </xdr:to>
    <xdr:cxnSp macro="">
      <xdr:nvCxnSpPr>
        <xdr:cNvPr id="250" name="直線コネクタ 249">
          <a:extLst>
            <a:ext uri="{FF2B5EF4-FFF2-40B4-BE49-F238E27FC236}">
              <a16:creationId xmlns:a16="http://schemas.microsoft.com/office/drawing/2014/main" id="{9B7ADBA9-5F76-4873-818E-9709FF104CA8}"/>
            </a:ext>
          </a:extLst>
        </xdr:cNvPr>
        <xdr:cNvCxnSpPr/>
      </xdr:nvCxnSpPr>
      <xdr:spPr>
        <a:xfrm flipV="1">
          <a:off x="8750300" y="1098764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137804</xdr:rowOff>
    </xdr:from>
    <xdr:to>
      <xdr:col>41</xdr:col>
      <xdr:colOff>101600</xdr:colOff>
      <xdr:row>64</xdr:row>
      <xdr:rowOff>67954</xdr:rowOff>
    </xdr:to>
    <xdr:sp macro="" textlink="">
      <xdr:nvSpPr>
        <xdr:cNvPr id="251" name="楕円 250">
          <a:extLst>
            <a:ext uri="{FF2B5EF4-FFF2-40B4-BE49-F238E27FC236}">
              <a16:creationId xmlns:a16="http://schemas.microsoft.com/office/drawing/2014/main" id="{E2F3947B-2D05-4D34-9239-56F442172509}"/>
            </a:ext>
          </a:extLst>
        </xdr:cNvPr>
        <xdr:cNvSpPr/>
      </xdr:nvSpPr>
      <xdr:spPr>
        <a:xfrm>
          <a:off x="7810500" y="109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15667</xdr:rowOff>
    </xdr:from>
    <xdr:to>
      <xdr:col>45</xdr:col>
      <xdr:colOff>177800</xdr:colOff>
      <xdr:row>64</xdr:row>
      <xdr:rowOff>17154</xdr:rowOff>
    </xdr:to>
    <xdr:cxnSp macro="">
      <xdr:nvCxnSpPr>
        <xdr:cNvPr id="252" name="直線コネクタ 251">
          <a:extLst>
            <a:ext uri="{FF2B5EF4-FFF2-40B4-BE49-F238E27FC236}">
              <a16:creationId xmlns:a16="http://schemas.microsoft.com/office/drawing/2014/main" id="{634A9E0E-5ACA-47D4-9A93-00C1018462B9}"/>
            </a:ext>
          </a:extLst>
        </xdr:cNvPr>
        <xdr:cNvCxnSpPr/>
      </xdr:nvCxnSpPr>
      <xdr:spPr>
        <a:xfrm flipV="1">
          <a:off x="7861300" y="10988467"/>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164907</xdr:rowOff>
    </xdr:from>
    <xdr:to>
      <xdr:col>36</xdr:col>
      <xdr:colOff>165100</xdr:colOff>
      <xdr:row>64</xdr:row>
      <xdr:rowOff>95057</xdr:rowOff>
    </xdr:to>
    <xdr:sp macro="" textlink="">
      <xdr:nvSpPr>
        <xdr:cNvPr id="253" name="楕円 252">
          <a:extLst>
            <a:ext uri="{FF2B5EF4-FFF2-40B4-BE49-F238E27FC236}">
              <a16:creationId xmlns:a16="http://schemas.microsoft.com/office/drawing/2014/main" id="{0066FF3B-ED84-4A34-A6B4-9589FCC6D174}"/>
            </a:ext>
          </a:extLst>
        </xdr:cNvPr>
        <xdr:cNvSpPr/>
      </xdr:nvSpPr>
      <xdr:spPr>
        <a:xfrm>
          <a:off x="6921500" y="109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17154</xdr:rowOff>
    </xdr:from>
    <xdr:to>
      <xdr:col>41</xdr:col>
      <xdr:colOff>50800</xdr:colOff>
      <xdr:row>64</xdr:row>
      <xdr:rowOff>44257</xdr:rowOff>
    </xdr:to>
    <xdr:cxnSp macro="">
      <xdr:nvCxnSpPr>
        <xdr:cNvPr id="254" name="直線コネクタ 253">
          <a:extLst>
            <a:ext uri="{FF2B5EF4-FFF2-40B4-BE49-F238E27FC236}">
              <a16:creationId xmlns:a16="http://schemas.microsoft.com/office/drawing/2014/main" id="{AA35E068-7E14-48BD-988B-58C924CD868D}"/>
            </a:ext>
          </a:extLst>
        </xdr:cNvPr>
        <xdr:cNvCxnSpPr/>
      </xdr:nvCxnSpPr>
      <xdr:spPr>
        <a:xfrm flipV="1">
          <a:off x="6972300" y="10989954"/>
          <a:ext cx="889000" cy="2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CDAC1B48-C8D9-45AF-947F-1157AACA8C57}"/>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F7C5E082-222F-46C4-A6EB-2DF73949463A}"/>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DFB6A4B1-FFB8-4056-BDB4-FAF53B927350}"/>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193DBCF-B5CE-49C1-B109-1DE38F903DF8}"/>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56771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6C75C52-3A4A-4601-B4B4-5133571EC409}"/>
            </a:ext>
          </a:extLst>
        </xdr:cNvPr>
        <xdr:cNvSpPr txBox="1"/>
      </xdr:nvSpPr>
      <xdr:spPr>
        <a:xfrm>
          <a:off x="9327095" y="1102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57594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A83A390-B323-4F21-AE25-B0D5C27308D7}"/>
            </a:ext>
          </a:extLst>
        </xdr:cNvPr>
        <xdr:cNvSpPr txBox="1"/>
      </xdr:nvSpPr>
      <xdr:spPr>
        <a:xfrm>
          <a:off x="8450795" y="1103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59081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8161A751-8D06-499C-8917-698DFE26DCB5}"/>
            </a:ext>
          </a:extLst>
        </xdr:cNvPr>
        <xdr:cNvSpPr txBox="1"/>
      </xdr:nvSpPr>
      <xdr:spPr>
        <a:xfrm>
          <a:off x="7561795" y="1103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86184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7AD3922-DC05-4010-A81B-4D18AE1A433F}"/>
            </a:ext>
          </a:extLst>
        </xdr:cNvPr>
        <xdr:cNvSpPr txBox="1"/>
      </xdr:nvSpPr>
      <xdr:spPr>
        <a:xfrm>
          <a:off x="6672795" y="1105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2F3D97D-11CA-4E82-940A-AE570857C5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36D54F4-8845-4464-9920-D118C5B9B3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D54739C-9FED-42B5-A57C-8D308FC1A8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7E95495-BEA3-4D01-A0AE-8FE05D90B2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AC32993-85A8-40A7-B872-650401959A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3532E36-8FA6-4A87-BC84-1AF77B9293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98BD275-C8F3-4B5B-9E59-76CA72DFB0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E832018-61CE-4BC5-A384-7899903EA3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192EDAE-5FF6-4230-95A9-30DB5B1BB07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5BAC64F-491A-4190-B3F9-BA44739842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86E231E-1CF2-41F3-B386-FB927385CF9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A53ADE95-2155-4FA6-BBF1-BA6929E35CE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B10421F-05F8-4B18-949B-E32FA4AA627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92DBCDC-D743-438C-899D-8EB16C0411D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27D945A7-011B-47A5-A2FD-7D829A5AD94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545178D7-1350-44F0-A3E2-AD793003D3F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F275016E-162A-4D4B-BD92-7DE1B3ECB00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0BADFE2-59D9-4454-896A-F4ACA2FA1E3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FE092702-4B7E-436B-BAB4-1897E1390E5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8F7D606-93E2-4A95-A01A-4771662A0F9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2F7E47C1-D21F-410B-AADC-72270F43FFB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8F2D860-F427-455B-BEB0-480FEC70FEE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777F44E2-2D0D-4661-B9DC-4238D866B54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2373BE7-5EF3-4A38-8B9B-6113ED08985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E2F8C91-E047-46A8-8108-3A37D9600C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912F7B6D-03F5-4FD3-99D6-7D1A681BDC59}"/>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E916177-19A2-4F93-A7A9-D9572EF4CA8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3A449BED-58D4-4F5D-BE08-F559E6DE511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11B0103F-4C6A-433D-80F8-BF36137E210B}"/>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78F6150A-51C0-4BA3-884B-0C8FBB4406EE}"/>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220E247-B520-464E-B48D-FDF407C24151}"/>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B2BE3873-F60C-4BA4-9345-00A8EEE2E945}"/>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D31B502D-013E-44B8-937B-B51C22172443}"/>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A2EDAC0B-5D93-4D58-8912-FAEFB0B4BE57}"/>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CC9561A4-8656-4668-8972-C468588850D6}"/>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76D23610-74C3-4E21-93DC-1BF6C48912EE}"/>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707EF3C-1B36-4C63-A5E4-2CD7EE7320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2CA9BE8-9D83-4DB9-8F47-A7FB794CFC1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DB0BB37-2C5F-4716-BB65-786AD000A0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77AFFC9-271C-4156-8CB9-004A0048C2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21857C9-FFBB-44B5-87E3-3173DBCCCB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129358</xdr:rowOff>
    </xdr:from>
    <xdr:to>
      <xdr:col>24</xdr:col>
      <xdr:colOff>114300</xdr:colOff>
      <xdr:row>84</xdr:row>
      <xdr:rowOff>59508</xdr:rowOff>
    </xdr:to>
    <xdr:sp macro="" textlink="">
      <xdr:nvSpPr>
        <xdr:cNvPr id="304" name="楕円 303">
          <a:extLst>
            <a:ext uri="{FF2B5EF4-FFF2-40B4-BE49-F238E27FC236}">
              <a16:creationId xmlns:a16="http://schemas.microsoft.com/office/drawing/2014/main" id="{E644ABA6-6557-4E97-9423-90628F854183}"/>
            </a:ext>
          </a:extLst>
        </xdr:cNvPr>
        <xdr:cNvSpPr/>
      </xdr:nvSpPr>
      <xdr:spPr>
        <a:xfrm>
          <a:off x="4584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107785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A34DF92-0E82-40E1-9E45-BEDFD47A87F8}"/>
            </a:ext>
          </a:extLst>
        </xdr:cNvPr>
        <xdr:cNvSpPr txBox="1"/>
      </xdr:nvSpPr>
      <xdr:spPr>
        <a:xfrm>
          <a:off x="4673600"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86905</xdr:rowOff>
    </xdr:from>
    <xdr:to>
      <xdr:col>20</xdr:col>
      <xdr:colOff>38100</xdr:colOff>
      <xdr:row>85</xdr:row>
      <xdr:rowOff>17055</xdr:rowOff>
    </xdr:to>
    <xdr:sp macro="" textlink="">
      <xdr:nvSpPr>
        <xdr:cNvPr id="306" name="楕円 305">
          <a:extLst>
            <a:ext uri="{FF2B5EF4-FFF2-40B4-BE49-F238E27FC236}">
              <a16:creationId xmlns:a16="http://schemas.microsoft.com/office/drawing/2014/main" id="{11910670-7FB8-4113-BBE7-CCBF56DC489B}"/>
            </a:ext>
          </a:extLst>
        </xdr:cNvPr>
        <xdr:cNvSpPr/>
      </xdr:nvSpPr>
      <xdr:spPr>
        <a:xfrm>
          <a:off x="3746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xdr:rowOff>
    </xdr:from>
    <xdr:to>
      <xdr:col>24</xdr:col>
      <xdr:colOff>63500</xdr:colOff>
      <xdr:row>84</xdr:row>
      <xdr:rowOff>137705</xdr:rowOff>
    </xdr:to>
    <xdr:cxnSp macro="">
      <xdr:nvCxnSpPr>
        <xdr:cNvPr id="307" name="直線コネクタ 306">
          <a:extLst>
            <a:ext uri="{FF2B5EF4-FFF2-40B4-BE49-F238E27FC236}">
              <a16:creationId xmlns:a16="http://schemas.microsoft.com/office/drawing/2014/main" id="{CB77FC19-81ED-4D1D-87C6-2919E80FDC41}"/>
            </a:ext>
          </a:extLst>
        </xdr:cNvPr>
        <xdr:cNvCxnSpPr/>
      </xdr:nvCxnSpPr>
      <xdr:spPr>
        <a:xfrm flipV="1">
          <a:off x="3797300" y="14410508"/>
          <a:ext cx="838200" cy="1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59145</xdr:rowOff>
    </xdr:from>
    <xdr:to>
      <xdr:col>15</xdr:col>
      <xdr:colOff>101600</xdr:colOff>
      <xdr:row>84</xdr:row>
      <xdr:rowOff>160745</xdr:rowOff>
    </xdr:to>
    <xdr:sp macro="" textlink="">
      <xdr:nvSpPr>
        <xdr:cNvPr id="308" name="楕円 307">
          <a:extLst>
            <a:ext uri="{FF2B5EF4-FFF2-40B4-BE49-F238E27FC236}">
              <a16:creationId xmlns:a16="http://schemas.microsoft.com/office/drawing/2014/main" id="{AF24ADD8-5238-4145-B87B-17D85E36C5E3}"/>
            </a:ext>
          </a:extLst>
        </xdr:cNvPr>
        <xdr:cNvSpPr/>
      </xdr:nvSpPr>
      <xdr:spPr>
        <a:xfrm>
          <a:off x="2857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109945</xdr:rowOff>
    </xdr:from>
    <xdr:to>
      <xdr:col>19</xdr:col>
      <xdr:colOff>177800</xdr:colOff>
      <xdr:row>84</xdr:row>
      <xdr:rowOff>137705</xdr:rowOff>
    </xdr:to>
    <xdr:cxnSp macro="">
      <xdr:nvCxnSpPr>
        <xdr:cNvPr id="309" name="直線コネクタ 308">
          <a:extLst>
            <a:ext uri="{FF2B5EF4-FFF2-40B4-BE49-F238E27FC236}">
              <a16:creationId xmlns:a16="http://schemas.microsoft.com/office/drawing/2014/main" id="{3F78A215-8D90-403C-87E5-02B7F8C902BD}"/>
            </a:ext>
          </a:extLst>
        </xdr:cNvPr>
        <xdr:cNvCxnSpPr/>
      </xdr:nvCxnSpPr>
      <xdr:spPr>
        <a:xfrm>
          <a:off x="2908300" y="145117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145687</xdr:rowOff>
    </xdr:from>
    <xdr:to>
      <xdr:col>10</xdr:col>
      <xdr:colOff>165100</xdr:colOff>
      <xdr:row>85</xdr:row>
      <xdr:rowOff>75837</xdr:rowOff>
    </xdr:to>
    <xdr:sp macro="" textlink="">
      <xdr:nvSpPr>
        <xdr:cNvPr id="310" name="楕円 309">
          <a:extLst>
            <a:ext uri="{FF2B5EF4-FFF2-40B4-BE49-F238E27FC236}">
              <a16:creationId xmlns:a16="http://schemas.microsoft.com/office/drawing/2014/main" id="{FBB43CFE-2BFF-4674-A292-68832F421D54}"/>
            </a:ext>
          </a:extLst>
        </xdr:cNvPr>
        <xdr:cNvSpPr/>
      </xdr:nvSpPr>
      <xdr:spPr>
        <a:xfrm>
          <a:off x="1968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109945</xdr:rowOff>
    </xdr:from>
    <xdr:to>
      <xdr:col>15</xdr:col>
      <xdr:colOff>50800</xdr:colOff>
      <xdr:row>85</xdr:row>
      <xdr:rowOff>25037</xdr:rowOff>
    </xdr:to>
    <xdr:cxnSp macro="">
      <xdr:nvCxnSpPr>
        <xdr:cNvPr id="311" name="直線コネクタ 310">
          <a:extLst>
            <a:ext uri="{FF2B5EF4-FFF2-40B4-BE49-F238E27FC236}">
              <a16:creationId xmlns:a16="http://schemas.microsoft.com/office/drawing/2014/main" id="{18EC2843-C239-4D22-8809-FD28BA25559E}"/>
            </a:ext>
          </a:extLst>
        </xdr:cNvPr>
        <xdr:cNvCxnSpPr/>
      </xdr:nvCxnSpPr>
      <xdr:spPr>
        <a:xfrm flipV="1">
          <a:off x="2019300" y="14511745"/>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28121</xdr:rowOff>
    </xdr:from>
    <xdr:to>
      <xdr:col>6</xdr:col>
      <xdr:colOff>38100</xdr:colOff>
      <xdr:row>85</xdr:row>
      <xdr:rowOff>129721</xdr:rowOff>
    </xdr:to>
    <xdr:sp macro="" textlink="">
      <xdr:nvSpPr>
        <xdr:cNvPr id="312" name="楕円 311">
          <a:extLst>
            <a:ext uri="{FF2B5EF4-FFF2-40B4-BE49-F238E27FC236}">
              <a16:creationId xmlns:a16="http://schemas.microsoft.com/office/drawing/2014/main" id="{22AF03FB-BE36-4543-B770-EFBC0C2AB54F}"/>
            </a:ext>
          </a:extLst>
        </xdr:cNvPr>
        <xdr:cNvSpPr/>
      </xdr:nvSpPr>
      <xdr:spPr>
        <a:xfrm>
          <a:off x="107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25037</xdr:rowOff>
    </xdr:from>
    <xdr:to>
      <xdr:col>10</xdr:col>
      <xdr:colOff>114300</xdr:colOff>
      <xdr:row>85</xdr:row>
      <xdr:rowOff>78921</xdr:rowOff>
    </xdr:to>
    <xdr:cxnSp macro="">
      <xdr:nvCxnSpPr>
        <xdr:cNvPr id="313" name="直線コネクタ 312">
          <a:extLst>
            <a:ext uri="{FF2B5EF4-FFF2-40B4-BE49-F238E27FC236}">
              <a16:creationId xmlns:a16="http://schemas.microsoft.com/office/drawing/2014/main" id="{013301EE-2EA1-42B2-9794-F08C848D5E2F}"/>
            </a:ext>
          </a:extLst>
        </xdr:cNvPr>
        <xdr:cNvCxnSpPr/>
      </xdr:nvCxnSpPr>
      <xdr:spPr>
        <a:xfrm flipV="1">
          <a:off x="1130300" y="1459828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a:extLst>
            <a:ext uri="{FF2B5EF4-FFF2-40B4-BE49-F238E27FC236}">
              <a16:creationId xmlns:a16="http://schemas.microsoft.com/office/drawing/2014/main" id="{50FCDB5D-B58C-4EA0-9757-442FE45FC5E9}"/>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a:extLst>
            <a:ext uri="{FF2B5EF4-FFF2-40B4-BE49-F238E27FC236}">
              <a16:creationId xmlns:a16="http://schemas.microsoft.com/office/drawing/2014/main" id="{F6E3A55B-ACA1-4637-AE4F-1E9A968022D0}"/>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a:extLst>
            <a:ext uri="{FF2B5EF4-FFF2-40B4-BE49-F238E27FC236}">
              <a16:creationId xmlns:a16="http://schemas.microsoft.com/office/drawing/2014/main" id="{905290F6-5C1C-4FE1-A1BB-C20632998DBE}"/>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a:extLst>
            <a:ext uri="{FF2B5EF4-FFF2-40B4-BE49-F238E27FC236}">
              <a16:creationId xmlns:a16="http://schemas.microsoft.com/office/drawing/2014/main" id="{AD94ADAD-6A39-4679-844C-25246FBA1E4E}"/>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8182</xdr:rowOff>
    </xdr:from>
    <xdr:ext cx="405111" cy="259045"/>
    <xdr:sp macro="" textlink="">
      <xdr:nvSpPr>
        <xdr:cNvPr id="318" name="n_1mainValue【公営住宅】&#10;有形固定資産減価償却率">
          <a:extLst>
            <a:ext uri="{FF2B5EF4-FFF2-40B4-BE49-F238E27FC236}">
              <a16:creationId xmlns:a16="http://schemas.microsoft.com/office/drawing/2014/main" id="{57652BD3-D9CA-4C48-935E-4D3657042BA3}"/>
            </a:ext>
          </a:extLst>
        </xdr:cNvPr>
        <xdr:cNvSpPr txBox="1"/>
      </xdr:nvSpPr>
      <xdr:spPr>
        <a:xfrm>
          <a:off x="3582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151872</xdr:rowOff>
    </xdr:from>
    <xdr:ext cx="405111" cy="259045"/>
    <xdr:sp macro="" textlink="">
      <xdr:nvSpPr>
        <xdr:cNvPr id="319" name="n_2mainValue【公営住宅】&#10;有形固定資産減価償却率">
          <a:extLst>
            <a:ext uri="{FF2B5EF4-FFF2-40B4-BE49-F238E27FC236}">
              <a16:creationId xmlns:a16="http://schemas.microsoft.com/office/drawing/2014/main" id="{85C66BCD-64A3-4AB7-B894-F1638C94A41B}"/>
            </a:ext>
          </a:extLst>
        </xdr:cNvPr>
        <xdr:cNvSpPr txBox="1"/>
      </xdr:nvSpPr>
      <xdr:spPr>
        <a:xfrm>
          <a:off x="2705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66964</xdr:rowOff>
    </xdr:from>
    <xdr:ext cx="405111" cy="259045"/>
    <xdr:sp macro="" textlink="">
      <xdr:nvSpPr>
        <xdr:cNvPr id="320" name="n_3mainValue【公営住宅】&#10;有形固定資産減価償却率">
          <a:extLst>
            <a:ext uri="{FF2B5EF4-FFF2-40B4-BE49-F238E27FC236}">
              <a16:creationId xmlns:a16="http://schemas.microsoft.com/office/drawing/2014/main" id="{27AE7A6E-EE31-4C26-952E-0BDEDFEC4DFA}"/>
            </a:ext>
          </a:extLst>
        </xdr:cNvPr>
        <xdr:cNvSpPr txBox="1"/>
      </xdr:nvSpPr>
      <xdr:spPr>
        <a:xfrm>
          <a:off x="1816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120848</xdr:rowOff>
    </xdr:from>
    <xdr:ext cx="405111" cy="259045"/>
    <xdr:sp macro="" textlink="">
      <xdr:nvSpPr>
        <xdr:cNvPr id="321" name="n_4mainValue【公営住宅】&#10;有形固定資産減価償却率">
          <a:extLst>
            <a:ext uri="{FF2B5EF4-FFF2-40B4-BE49-F238E27FC236}">
              <a16:creationId xmlns:a16="http://schemas.microsoft.com/office/drawing/2014/main" id="{611AC67C-521F-4E45-8407-378A0C14F990}"/>
            </a:ext>
          </a:extLst>
        </xdr:cNvPr>
        <xdr:cNvSpPr txBox="1"/>
      </xdr:nvSpPr>
      <xdr:spPr>
        <a:xfrm>
          <a:off x="927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96CA024-FA5C-4F3D-84B8-B14429972BE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BBF558F-E679-4AE5-BE6C-BFAF24004E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FDA861D-6FBA-4327-A615-42545A5302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4297EE1-9F06-477E-BE64-479D21887F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D5A699E-062D-495C-B8BE-FF47200D56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86E374B-8F0F-48D0-80F9-37AEFB2036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8C3AA09-5849-4025-91C6-5483C171EF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873EF0F-6E62-4C48-95AF-5DBF2588B4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3D2548E-A641-4C4E-8AD6-5EF151A746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F8C67D3-A315-4065-BE41-2366A270AA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F9880E75-89E7-4F73-9A87-6F0BEB84F9C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1FD0F1B8-6274-4E42-A73D-5C25A036F94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95A87E02-923B-4BA9-96EF-B0828ACAB5D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5A89BA3-2679-44DD-AB21-1FFD5A44C0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679A425-5A85-4838-918A-CFDAE493EBE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75E839D-15D5-4A89-B2DF-920BA7998E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7A80A56-50A2-4971-B4B9-C1EA4E05AF9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D9333A8-DB47-4F28-8168-695E7918024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1A86962-41BB-4720-9875-CE26083559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F827167-1BC5-4720-AA41-EC0D0A8E3A1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DDA9FCE-B908-449B-A2DB-A85D3C6D8AA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1ABA8377-6E98-4E3D-A57F-39E173F035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90DE724B-04EA-4F5F-8FDD-A8736760F89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178ABF2F-256F-4286-8A10-5C47D81BA0A8}"/>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9DDE90DB-1084-401B-900A-4707243F8D96}"/>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118DEFCF-6148-484B-87BA-FF5859F1B179}"/>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971DD786-4C7A-4FBC-AEA5-BBF9FC14D7D5}"/>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2DEFFB39-9437-4132-8C1C-FB496FD5A05D}"/>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a:extLst>
            <a:ext uri="{FF2B5EF4-FFF2-40B4-BE49-F238E27FC236}">
              <a16:creationId xmlns:a16="http://schemas.microsoft.com/office/drawing/2014/main" id="{43E30CF0-9A3E-4FA9-A2EB-62D873F0BF36}"/>
            </a:ext>
          </a:extLst>
        </xdr:cNvPr>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60DB22C8-D914-4885-A226-6EB8FF8391A3}"/>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B09DA67B-EC9A-4EC8-92F5-F395D8C62956}"/>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FF7E6CD0-4B6D-4CF0-8CC5-C897F32BC8B6}"/>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72D18228-0387-4697-A46D-B73316CEA8FD}"/>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2AC72FBD-131C-43AF-9334-3E5D43CBD338}"/>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50DC63E-8E73-41DB-8685-4D559BC7C8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DB01790-74ED-4410-A871-4E1933C8ED4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7175F2A-E9AA-4471-8701-52FAACB0755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7873B7D-A8A0-4863-93EF-4537F094BC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2939397-8D2B-4416-95A1-414717EC15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148462</xdr:rowOff>
    </xdr:from>
    <xdr:to>
      <xdr:col>55</xdr:col>
      <xdr:colOff>50800</xdr:colOff>
      <xdr:row>83</xdr:row>
      <xdr:rowOff>78612</xdr:rowOff>
    </xdr:to>
    <xdr:sp macro="" textlink="">
      <xdr:nvSpPr>
        <xdr:cNvPr id="361" name="楕円 360">
          <a:extLst>
            <a:ext uri="{FF2B5EF4-FFF2-40B4-BE49-F238E27FC236}">
              <a16:creationId xmlns:a16="http://schemas.microsoft.com/office/drawing/2014/main" id="{F37D9447-5CD2-4134-A76D-BB7B7402083A}"/>
            </a:ext>
          </a:extLst>
        </xdr:cNvPr>
        <xdr:cNvSpPr/>
      </xdr:nvSpPr>
      <xdr:spPr>
        <a:xfrm>
          <a:off x="104267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171339</xdr:rowOff>
    </xdr:from>
    <xdr:ext cx="469744" cy="259045"/>
    <xdr:sp macro="" textlink="">
      <xdr:nvSpPr>
        <xdr:cNvPr id="362" name="【公営住宅】&#10;一人当たり面積該当値テキスト">
          <a:extLst>
            <a:ext uri="{FF2B5EF4-FFF2-40B4-BE49-F238E27FC236}">
              <a16:creationId xmlns:a16="http://schemas.microsoft.com/office/drawing/2014/main" id="{AF8DFE80-9D9F-4E6D-81C1-75148C60EDCD}"/>
            </a:ext>
          </a:extLst>
        </xdr:cNvPr>
        <xdr:cNvSpPr txBox="1"/>
      </xdr:nvSpPr>
      <xdr:spPr>
        <a:xfrm>
          <a:off x="10515600" y="140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106553</xdr:rowOff>
    </xdr:from>
    <xdr:to>
      <xdr:col>50</xdr:col>
      <xdr:colOff>165100</xdr:colOff>
      <xdr:row>84</xdr:row>
      <xdr:rowOff>36703</xdr:rowOff>
    </xdr:to>
    <xdr:sp macro="" textlink="">
      <xdr:nvSpPr>
        <xdr:cNvPr id="363" name="楕円 362">
          <a:extLst>
            <a:ext uri="{FF2B5EF4-FFF2-40B4-BE49-F238E27FC236}">
              <a16:creationId xmlns:a16="http://schemas.microsoft.com/office/drawing/2014/main" id="{AD84ADE9-5B8B-4EEF-A379-117B31D70B47}"/>
            </a:ext>
          </a:extLst>
        </xdr:cNvPr>
        <xdr:cNvSpPr/>
      </xdr:nvSpPr>
      <xdr:spPr>
        <a:xfrm>
          <a:off x="9588500" y="143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27812</xdr:rowOff>
    </xdr:from>
    <xdr:to>
      <xdr:col>55</xdr:col>
      <xdr:colOff>0</xdr:colOff>
      <xdr:row>83</xdr:row>
      <xdr:rowOff>157353</xdr:rowOff>
    </xdr:to>
    <xdr:cxnSp macro="">
      <xdr:nvCxnSpPr>
        <xdr:cNvPr id="364" name="直線コネクタ 363">
          <a:extLst>
            <a:ext uri="{FF2B5EF4-FFF2-40B4-BE49-F238E27FC236}">
              <a16:creationId xmlns:a16="http://schemas.microsoft.com/office/drawing/2014/main" id="{F7B66891-5B1E-4B33-B7CB-061C5079B3D3}"/>
            </a:ext>
          </a:extLst>
        </xdr:cNvPr>
        <xdr:cNvCxnSpPr/>
      </xdr:nvCxnSpPr>
      <xdr:spPr>
        <a:xfrm flipV="1">
          <a:off x="9639300" y="14258162"/>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109982</xdr:rowOff>
    </xdr:from>
    <xdr:to>
      <xdr:col>46</xdr:col>
      <xdr:colOff>38100</xdr:colOff>
      <xdr:row>84</xdr:row>
      <xdr:rowOff>40132</xdr:rowOff>
    </xdr:to>
    <xdr:sp macro="" textlink="">
      <xdr:nvSpPr>
        <xdr:cNvPr id="365" name="楕円 364">
          <a:extLst>
            <a:ext uri="{FF2B5EF4-FFF2-40B4-BE49-F238E27FC236}">
              <a16:creationId xmlns:a16="http://schemas.microsoft.com/office/drawing/2014/main" id="{EE6ABA8E-DF66-42E9-ABC8-6138F0C2C07F}"/>
            </a:ext>
          </a:extLst>
        </xdr:cNvPr>
        <xdr:cNvSpPr/>
      </xdr:nvSpPr>
      <xdr:spPr>
        <a:xfrm>
          <a:off x="8699500" y="143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157353</xdr:rowOff>
    </xdr:from>
    <xdr:to>
      <xdr:col>50</xdr:col>
      <xdr:colOff>114300</xdr:colOff>
      <xdr:row>83</xdr:row>
      <xdr:rowOff>160782</xdr:rowOff>
    </xdr:to>
    <xdr:cxnSp macro="">
      <xdr:nvCxnSpPr>
        <xdr:cNvPr id="366" name="直線コネクタ 365">
          <a:extLst>
            <a:ext uri="{FF2B5EF4-FFF2-40B4-BE49-F238E27FC236}">
              <a16:creationId xmlns:a16="http://schemas.microsoft.com/office/drawing/2014/main" id="{8E273DAF-9214-4D5E-8BA0-4268A378AC02}"/>
            </a:ext>
          </a:extLst>
        </xdr:cNvPr>
        <xdr:cNvCxnSpPr/>
      </xdr:nvCxnSpPr>
      <xdr:spPr>
        <a:xfrm flipV="1">
          <a:off x="8750300" y="143877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42163</xdr:rowOff>
    </xdr:from>
    <xdr:to>
      <xdr:col>41</xdr:col>
      <xdr:colOff>101600</xdr:colOff>
      <xdr:row>83</xdr:row>
      <xdr:rowOff>143763</xdr:rowOff>
    </xdr:to>
    <xdr:sp macro="" textlink="">
      <xdr:nvSpPr>
        <xdr:cNvPr id="367" name="楕円 366">
          <a:extLst>
            <a:ext uri="{FF2B5EF4-FFF2-40B4-BE49-F238E27FC236}">
              <a16:creationId xmlns:a16="http://schemas.microsoft.com/office/drawing/2014/main" id="{8E3E4FF0-146E-418F-8C69-D9F5577CD4A6}"/>
            </a:ext>
          </a:extLst>
        </xdr:cNvPr>
        <xdr:cNvSpPr/>
      </xdr:nvSpPr>
      <xdr:spPr>
        <a:xfrm>
          <a:off x="7810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92963</xdr:rowOff>
    </xdr:from>
    <xdr:to>
      <xdr:col>45</xdr:col>
      <xdr:colOff>177800</xdr:colOff>
      <xdr:row>83</xdr:row>
      <xdr:rowOff>160782</xdr:rowOff>
    </xdr:to>
    <xdr:cxnSp macro="">
      <xdr:nvCxnSpPr>
        <xdr:cNvPr id="368" name="直線コネクタ 367">
          <a:extLst>
            <a:ext uri="{FF2B5EF4-FFF2-40B4-BE49-F238E27FC236}">
              <a16:creationId xmlns:a16="http://schemas.microsoft.com/office/drawing/2014/main" id="{868F8304-42F7-4887-A5A3-C16B454DEE35}"/>
            </a:ext>
          </a:extLst>
        </xdr:cNvPr>
        <xdr:cNvCxnSpPr/>
      </xdr:nvCxnSpPr>
      <xdr:spPr>
        <a:xfrm>
          <a:off x="7861300" y="14323313"/>
          <a:ext cx="8890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50546</xdr:rowOff>
    </xdr:from>
    <xdr:to>
      <xdr:col>36</xdr:col>
      <xdr:colOff>165100</xdr:colOff>
      <xdr:row>83</xdr:row>
      <xdr:rowOff>152146</xdr:rowOff>
    </xdr:to>
    <xdr:sp macro="" textlink="">
      <xdr:nvSpPr>
        <xdr:cNvPr id="369" name="楕円 368">
          <a:extLst>
            <a:ext uri="{FF2B5EF4-FFF2-40B4-BE49-F238E27FC236}">
              <a16:creationId xmlns:a16="http://schemas.microsoft.com/office/drawing/2014/main" id="{CDDD2142-AB86-4282-8556-A734CA2EDB48}"/>
            </a:ext>
          </a:extLst>
        </xdr:cNvPr>
        <xdr:cNvSpPr/>
      </xdr:nvSpPr>
      <xdr:spPr>
        <a:xfrm>
          <a:off x="6921500" y="1428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92963</xdr:rowOff>
    </xdr:from>
    <xdr:to>
      <xdr:col>41</xdr:col>
      <xdr:colOff>50800</xdr:colOff>
      <xdr:row>83</xdr:row>
      <xdr:rowOff>101346</xdr:rowOff>
    </xdr:to>
    <xdr:cxnSp macro="">
      <xdr:nvCxnSpPr>
        <xdr:cNvPr id="370" name="直線コネクタ 369">
          <a:extLst>
            <a:ext uri="{FF2B5EF4-FFF2-40B4-BE49-F238E27FC236}">
              <a16:creationId xmlns:a16="http://schemas.microsoft.com/office/drawing/2014/main" id="{C14E3E3F-CD45-4CDC-A535-990229756B7E}"/>
            </a:ext>
          </a:extLst>
        </xdr:cNvPr>
        <xdr:cNvCxnSpPr/>
      </xdr:nvCxnSpPr>
      <xdr:spPr>
        <a:xfrm flipV="1">
          <a:off x="6972300" y="14323313"/>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a:extLst>
            <a:ext uri="{FF2B5EF4-FFF2-40B4-BE49-F238E27FC236}">
              <a16:creationId xmlns:a16="http://schemas.microsoft.com/office/drawing/2014/main" id="{876DC272-1F92-4E7D-B603-B8F81FB99CAC}"/>
            </a:ext>
          </a:extLst>
        </xdr:cNvPr>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id="{AA95381D-100F-436D-8407-36EA29112B1A}"/>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a:extLst>
            <a:ext uri="{FF2B5EF4-FFF2-40B4-BE49-F238E27FC236}">
              <a16:creationId xmlns:a16="http://schemas.microsoft.com/office/drawing/2014/main" id="{D5ABD7D8-4F89-49DA-AEF5-E103C7A2A168}"/>
            </a:ext>
          </a:extLst>
        </xdr:cNvPr>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159656</xdr:rowOff>
    </xdr:from>
    <xdr:ext cx="469744" cy="259045"/>
    <xdr:sp macro="" textlink="">
      <xdr:nvSpPr>
        <xdr:cNvPr id="374" name="n_4aveValue【公営住宅】&#10;一人当たり面積">
          <a:extLst>
            <a:ext uri="{FF2B5EF4-FFF2-40B4-BE49-F238E27FC236}">
              <a16:creationId xmlns:a16="http://schemas.microsoft.com/office/drawing/2014/main" id="{37CA48F9-AFED-4DA1-9BA5-7CDCF70727CF}"/>
            </a:ext>
          </a:extLst>
        </xdr:cNvPr>
        <xdr:cNvSpPr txBox="1"/>
      </xdr:nvSpPr>
      <xdr:spPr>
        <a:xfrm>
          <a:off x="6737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53230</xdr:rowOff>
    </xdr:from>
    <xdr:ext cx="469744" cy="259045"/>
    <xdr:sp macro="" textlink="">
      <xdr:nvSpPr>
        <xdr:cNvPr id="375" name="n_1mainValue【公営住宅】&#10;一人当たり面積">
          <a:extLst>
            <a:ext uri="{FF2B5EF4-FFF2-40B4-BE49-F238E27FC236}">
              <a16:creationId xmlns:a16="http://schemas.microsoft.com/office/drawing/2014/main" id="{08DC70BC-BE06-416C-9C72-CBB27273407D}"/>
            </a:ext>
          </a:extLst>
        </xdr:cNvPr>
        <xdr:cNvSpPr txBox="1"/>
      </xdr:nvSpPr>
      <xdr:spPr>
        <a:xfrm>
          <a:off x="9391727" y="1411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31259</xdr:rowOff>
    </xdr:from>
    <xdr:ext cx="469744" cy="259045"/>
    <xdr:sp macro="" textlink="">
      <xdr:nvSpPr>
        <xdr:cNvPr id="376" name="n_2mainValue【公営住宅】&#10;一人当たり面積">
          <a:extLst>
            <a:ext uri="{FF2B5EF4-FFF2-40B4-BE49-F238E27FC236}">
              <a16:creationId xmlns:a16="http://schemas.microsoft.com/office/drawing/2014/main" id="{5C19A26A-2ADF-4902-814A-479C217DCAFE}"/>
            </a:ext>
          </a:extLst>
        </xdr:cNvPr>
        <xdr:cNvSpPr txBox="1"/>
      </xdr:nvSpPr>
      <xdr:spPr>
        <a:xfrm>
          <a:off x="8515427" y="144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160290</xdr:rowOff>
    </xdr:from>
    <xdr:ext cx="469744" cy="259045"/>
    <xdr:sp macro="" textlink="">
      <xdr:nvSpPr>
        <xdr:cNvPr id="377" name="n_3mainValue【公営住宅】&#10;一人当たり面積">
          <a:extLst>
            <a:ext uri="{FF2B5EF4-FFF2-40B4-BE49-F238E27FC236}">
              <a16:creationId xmlns:a16="http://schemas.microsoft.com/office/drawing/2014/main" id="{28569A76-97EF-4180-A5F8-F65133D70CC2}"/>
            </a:ext>
          </a:extLst>
        </xdr:cNvPr>
        <xdr:cNvSpPr txBox="1"/>
      </xdr:nvSpPr>
      <xdr:spPr>
        <a:xfrm>
          <a:off x="76264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168673</xdr:rowOff>
    </xdr:from>
    <xdr:ext cx="469744" cy="259045"/>
    <xdr:sp macro="" textlink="">
      <xdr:nvSpPr>
        <xdr:cNvPr id="378" name="n_4mainValue【公営住宅】&#10;一人当たり面積">
          <a:extLst>
            <a:ext uri="{FF2B5EF4-FFF2-40B4-BE49-F238E27FC236}">
              <a16:creationId xmlns:a16="http://schemas.microsoft.com/office/drawing/2014/main" id="{59969BFF-95D4-4620-B1E6-B8AFDAB77342}"/>
            </a:ext>
          </a:extLst>
        </xdr:cNvPr>
        <xdr:cNvSpPr txBox="1"/>
      </xdr:nvSpPr>
      <xdr:spPr>
        <a:xfrm>
          <a:off x="6737427" y="140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80B97FF8-2F20-45E1-BD79-9AB4A47094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9EC7100-B0AE-458F-8B86-E60ABB1735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BB25C8C-19E3-4FDA-A3BB-D6E0DBE4CE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5F73A5A-A10F-48D7-8087-8D3309C940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58B5E1E-1B44-416B-852B-F2B163EC9F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CEB3383-E720-4EC6-8914-C68CA2324B6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2CC4BAD-692C-4D26-968E-9C85CB5AEE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097198D-DEE3-43A7-8F2C-DB10E8C246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9FD795B6-A14A-463C-9994-2A61E61761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8D850E06-56AB-4724-9178-30C2FB7F0D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30609E6-CC17-4782-B0EC-61D3227E9D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A402E6F-C2E5-4273-A656-1A30DE4D67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8A918DE-75EF-44CA-8A9E-D3C90FBDD66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F8D9A49-E982-4AEE-8DFF-CCAA6E31955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B747902A-57C1-4E0F-BD6B-1684A4266C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E3D2E59A-06A9-4B4C-9097-9AFF5FF083D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1A622F9-A725-4717-811E-1CD3519FE7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ED3ADB0-AA58-4FFB-9214-DAF578DC6E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3DE452D4-8DA5-4789-88EC-2E12F1946B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0F6B6FA-C25C-4D56-8022-E3D6FB63BB5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7E7CDAD-3C37-409C-90FC-3DE04470D2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3419F29F-76D5-49F3-856B-22727DAB15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6F2C245-F6E8-4DBB-B846-2410B1E4BE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DDB3CA7-D996-4A27-A831-CB2AFE3067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5A0F4B6-C7FD-494E-B355-A238B6B613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08B7CCC-4108-4DAF-94E6-DE9B3C01FD4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B050037-938C-4671-9DF4-61B4C46F89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A83153A4-B9E2-42A2-95C5-741FA088A63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CBB078F6-41DD-49EA-885C-5CE6AE1FF60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673AF2FF-4DFC-4D0C-8751-704214C4853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5CDE2FE0-7D7A-4816-9D1F-A166732DE53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D1DD6CF8-6FA3-4412-BCB1-3CDDBB9F4B1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37AC2A52-C915-4DE3-821D-96F1D1D8DCF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54BB242B-CDD2-4976-B47A-39E6B577ED0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9CA6590-01CF-461E-B733-B7104589566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9A028CB6-AD55-4A94-9E09-B2C84FE2645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9F19F07E-0EBF-4194-9064-31CD9A04BC9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FF25AB89-53F6-435C-B30F-13860B3A72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5DECEE3E-0891-461A-A63A-A2C984B6CD4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305D8D7C-1C58-4A26-9A39-38263886EFF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D5F093A3-492A-4591-ADC4-0CACCA56823D}"/>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18ED2012-F393-4C24-ADC8-04A65741009A}"/>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86C75262-909F-4125-A941-7E8770A2256D}"/>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E3410B6A-1EB4-45AD-9312-9C66C2A98AD7}"/>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B5A3F2A-B491-4D76-95B4-BFEE43680AEC}"/>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C1C145ED-0E48-4B09-873D-1A41FBCD316A}"/>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96BB978B-D9F8-4AFC-9966-E8288E63EB67}"/>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D869CAC1-9051-4751-877F-FD16BA99537A}"/>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B2A335F7-E5BB-4C11-895A-72C436701D56}"/>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9EE36A9A-5046-431B-A1C2-F900BA809EDF}"/>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CB70E05D-B1DE-4B1A-8F30-26F21DE547D8}"/>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F470307-05B6-40F4-82CC-90ED31F42F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B9E0281-2959-4C0B-8B3C-C4EF2C92D0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DBE7B49-2D78-4C7A-BD30-400DC95B9A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CE10C68-A0CE-426F-8D9E-80D7CEAE18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56A3E84-EEED-492C-BA70-78BB131C2A0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435" name="楕円 434">
          <a:extLst>
            <a:ext uri="{FF2B5EF4-FFF2-40B4-BE49-F238E27FC236}">
              <a16:creationId xmlns:a16="http://schemas.microsoft.com/office/drawing/2014/main" id="{06EA45EC-8D77-46EA-AF82-D053508979D7}"/>
            </a:ext>
          </a:extLst>
        </xdr:cNvPr>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80E5AC23-9734-48A9-BA27-4921F778E44E}"/>
            </a:ext>
          </a:extLst>
        </xdr:cNvPr>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437" name="楕円 436">
          <a:extLst>
            <a:ext uri="{FF2B5EF4-FFF2-40B4-BE49-F238E27FC236}">
              <a16:creationId xmlns:a16="http://schemas.microsoft.com/office/drawing/2014/main" id="{8FB0D9B0-11E0-4B23-BA7A-3001035055FE}"/>
            </a:ext>
          </a:extLst>
        </xdr:cNvPr>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38</xdr:row>
      <xdr:rowOff>40005</xdr:rowOff>
    </xdr:to>
    <xdr:cxnSp macro="">
      <xdr:nvCxnSpPr>
        <xdr:cNvPr id="438" name="直線コネクタ 437">
          <a:extLst>
            <a:ext uri="{FF2B5EF4-FFF2-40B4-BE49-F238E27FC236}">
              <a16:creationId xmlns:a16="http://schemas.microsoft.com/office/drawing/2014/main" id="{F03182F6-1E08-4F77-BF35-7582A3BD7A6C}"/>
            </a:ext>
          </a:extLst>
        </xdr:cNvPr>
        <xdr:cNvCxnSpPr/>
      </xdr:nvCxnSpPr>
      <xdr:spPr>
        <a:xfrm flipV="1">
          <a:off x="15481300" y="637413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101600</xdr:rowOff>
    </xdr:from>
    <xdr:to>
      <xdr:col>76</xdr:col>
      <xdr:colOff>165100</xdr:colOff>
      <xdr:row>40</xdr:row>
      <xdr:rowOff>31750</xdr:rowOff>
    </xdr:to>
    <xdr:sp macro="" textlink="">
      <xdr:nvSpPr>
        <xdr:cNvPr id="439" name="楕円 438">
          <a:extLst>
            <a:ext uri="{FF2B5EF4-FFF2-40B4-BE49-F238E27FC236}">
              <a16:creationId xmlns:a16="http://schemas.microsoft.com/office/drawing/2014/main" id="{23A0E304-AD31-419F-A63A-593E2417D9EF}"/>
            </a:ext>
          </a:extLst>
        </xdr:cNvPr>
        <xdr:cNvSpPr/>
      </xdr:nvSpPr>
      <xdr:spPr>
        <a:xfrm>
          <a:off x="1454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39</xdr:row>
      <xdr:rowOff>152400</xdr:rowOff>
    </xdr:to>
    <xdr:cxnSp macro="">
      <xdr:nvCxnSpPr>
        <xdr:cNvPr id="440" name="直線コネクタ 439">
          <a:extLst>
            <a:ext uri="{FF2B5EF4-FFF2-40B4-BE49-F238E27FC236}">
              <a16:creationId xmlns:a16="http://schemas.microsoft.com/office/drawing/2014/main" id="{11808116-8AEA-4365-B432-F49AD1E46A45}"/>
            </a:ext>
          </a:extLst>
        </xdr:cNvPr>
        <xdr:cNvCxnSpPr/>
      </xdr:nvCxnSpPr>
      <xdr:spPr>
        <a:xfrm flipV="1">
          <a:off x="14592300" y="6555105"/>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41" name="楕円 440">
          <a:extLst>
            <a:ext uri="{FF2B5EF4-FFF2-40B4-BE49-F238E27FC236}">
              <a16:creationId xmlns:a16="http://schemas.microsoft.com/office/drawing/2014/main" id="{A85937D1-22CF-4F9D-97B9-9AC6F9438335}"/>
            </a:ext>
          </a:extLst>
        </xdr:cNvPr>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152400</xdr:rowOff>
    </xdr:to>
    <xdr:cxnSp macro="">
      <xdr:nvCxnSpPr>
        <xdr:cNvPr id="442" name="直線コネクタ 441">
          <a:extLst>
            <a:ext uri="{FF2B5EF4-FFF2-40B4-BE49-F238E27FC236}">
              <a16:creationId xmlns:a16="http://schemas.microsoft.com/office/drawing/2014/main" id="{8FAB4728-6AE7-4990-9032-7169A9A9327F}"/>
            </a:ext>
          </a:extLst>
        </xdr:cNvPr>
        <xdr:cNvCxnSpPr/>
      </xdr:nvCxnSpPr>
      <xdr:spPr>
        <a:xfrm>
          <a:off x="13703300" y="6797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133985</xdr:rowOff>
    </xdr:from>
    <xdr:to>
      <xdr:col>67</xdr:col>
      <xdr:colOff>101600</xdr:colOff>
      <xdr:row>39</xdr:row>
      <xdr:rowOff>64135</xdr:rowOff>
    </xdr:to>
    <xdr:sp macro="" textlink="">
      <xdr:nvSpPr>
        <xdr:cNvPr id="443" name="楕円 442">
          <a:extLst>
            <a:ext uri="{FF2B5EF4-FFF2-40B4-BE49-F238E27FC236}">
              <a16:creationId xmlns:a16="http://schemas.microsoft.com/office/drawing/2014/main" id="{AA081715-C78C-4799-900D-1BC4B45BCE69}"/>
            </a:ext>
          </a:extLst>
        </xdr:cNvPr>
        <xdr:cNvSpPr/>
      </xdr:nvSpPr>
      <xdr:spPr>
        <a:xfrm>
          <a:off x="12763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xdr:rowOff>
    </xdr:from>
    <xdr:to>
      <xdr:col>71</xdr:col>
      <xdr:colOff>177800</xdr:colOff>
      <xdr:row>39</xdr:row>
      <xdr:rowOff>110490</xdr:rowOff>
    </xdr:to>
    <xdr:cxnSp macro="">
      <xdr:nvCxnSpPr>
        <xdr:cNvPr id="444" name="直線コネクタ 443">
          <a:extLst>
            <a:ext uri="{FF2B5EF4-FFF2-40B4-BE49-F238E27FC236}">
              <a16:creationId xmlns:a16="http://schemas.microsoft.com/office/drawing/2014/main" id="{D6BF2FC2-CF69-4497-9AFD-FB1F99A3F4B4}"/>
            </a:ext>
          </a:extLst>
        </xdr:cNvPr>
        <xdr:cNvCxnSpPr/>
      </xdr:nvCxnSpPr>
      <xdr:spPr>
        <a:xfrm>
          <a:off x="12814300" y="66998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4C3CA9B9-6D69-47A6-BD8F-E61FB4F5DE8A}"/>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A73B4765-A134-4746-BFC0-22B822209067}"/>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ED9B9910-3E0C-4F2F-B3DE-F583FE5C841C}"/>
            </a:ext>
          </a:extLst>
        </xdr:cNvPr>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80FFF1B0-EA38-4AA6-8556-5E42912F41CE}"/>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81932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67B75FB7-E1A1-4ED1-B214-AF44607EE827}"/>
            </a:ext>
          </a:extLst>
        </xdr:cNvPr>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22877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3C313F73-6057-4C49-AF11-52E60F31F7DA}"/>
            </a:ext>
          </a:extLst>
        </xdr:cNvPr>
        <xdr:cNvSpPr txBox="1"/>
      </xdr:nvSpPr>
      <xdr:spPr>
        <a:xfrm>
          <a:off x="14389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856B29AA-B37E-48EF-9584-815B833CAC1C}"/>
            </a:ext>
          </a:extLst>
        </xdr:cNvPr>
        <xdr:cNvSpPr txBox="1"/>
      </xdr:nvSpPr>
      <xdr:spPr>
        <a:xfrm>
          <a:off x="13500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55262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F9B6FAF-7399-43DE-A6E3-94459C3B30D8}"/>
            </a:ext>
          </a:extLst>
        </xdr:cNvPr>
        <xdr:cNvSpPr txBox="1"/>
      </xdr:nvSpPr>
      <xdr:spPr>
        <a:xfrm>
          <a:off x="12611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7BBC01F6-EB08-412F-87DA-1DBA631301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BEAF7EB9-4FE1-4A82-A4CF-E6BD137819F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B63B6AA2-1602-42A0-BB3F-99834D26B3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20C94216-0B79-41D9-A4D2-D9F3958542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B5326C07-243B-4440-84B6-79A7278A66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CBBE75F9-C746-4F6E-B757-CFA3D366EF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CFFE7B4E-B740-4F88-8BA5-901C51EBA4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C7F55281-B273-4526-AB42-A59AE963ED6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E8B5EC0-9BD7-4D9D-9990-4D1B2F833FF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2704CE76-01C1-4849-BCC1-84541E0DAC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42A7B1B1-9EA9-42F1-B792-E74ADADBFE9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10167714-4AD1-434B-8F0E-F5296D1A01E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A4BE04CF-12D9-4FAA-B962-2684F41510F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7F76D5B2-3133-49E7-9168-C3E29703A73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E45F7B1E-D4EC-492F-9890-42F7A95C95B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CB81E0CC-22E1-4BFB-ACED-C4C1F78611A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DBE2725F-61EA-41AD-8BB0-B4E56D8E238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713AD34-903C-4048-8952-0BCEE434D2B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30FFF33E-DCAA-4055-9F7D-7CCCB3BA2A3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301D0BAE-7001-4BE6-8109-A8F0E1AEAAB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4EBFD4BD-8E1F-4144-BAC4-A6BEC1F346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129F72A7-C421-442D-9272-1FEF76E1E1E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01B0137-906A-43CF-BA18-00A9FA4AC4A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8B44B481-3199-4FCC-9C8F-EBA68ADD22F6}"/>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510221E1-C3E7-4104-9254-7C87E8979649}"/>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724ABD07-1003-4082-AEF7-A82669E92BE1}"/>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610792FA-865F-491C-82E3-ADDB0AD90627}"/>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B7285BA1-2B9B-4317-95DA-7C7268B69C5B}"/>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1C5B9912-D1A0-4AE5-952B-9A273BD69059}"/>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0622315F-A839-44C2-91E7-A0DDFCD8510F}"/>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DA5720C7-6D6C-4E28-8BB6-EF4D476DE1D2}"/>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37CFB7B2-F6B4-47CC-8858-83D797950986}"/>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AF3EC449-3D6C-40EA-BEBC-16F1644E0765}"/>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9F468C5A-69AB-4691-8AC5-079726069384}"/>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A517FA8-F7C9-4177-8EF7-13216135ACC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EBB2FB8-4BB0-4CDA-A0F8-33E406985A8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4465488-7AAF-4795-8AFB-2654E3376D6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AC609AD-C567-441B-A137-D9E5B8C4A4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274317C-33FE-4149-8502-118C1F529EB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113030</xdr:rowOff>
    </xdr:from>
    <xdr:to>
      <xdr:col>116</xdr:col>
      <xdr:colOff>114300</xdr:colOff>
      <xdr:row>39</xdr:row>
      <xdr:rowOff>43180</xdr:rowOff>
    </xdr:to>
    <xdr:sp macro="" textlink="">
      <xdr:nvSpPr>
        <xdr:cNvPr id="492" name="楕円 491">
          <a:extLst>
            <a:ext uri="{FF2B5EF4-FFF2-40B4-BE49-F238E27FC236}">
              <a16:creationId xmlns:a16="http://schemas.microsoft.com/office/drawing/2014/main" id="{CB1A2AC6-D92B-4A9A-95D2-F230A0D47FF3}"/>
            </a:ext>
          </a:extLst>
        </xdr:cNvPr>
        <xdr:cNvSpPr/>
      </xdr:nvSpPr>
      <xdr:spPr>
        <a:xfrm>
          <a:off x="22110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91457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CED8C8F-B892-43E6-A18F-E821B9A75440}"/>
            </a:ext>
          </a:extLst>
        </xdr:cNvPr>
        <xdr:cNvSpPr txBox="1"/>
      </xdr:nvSpPr>
      <xdr:spPr>
        <a:xfrm>
          <a:off x="22199600" y="660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94" name="楕円 493">
          <a:extLst>
            <a:ext uri="{FF2B5EF4-FFF2-40B4-BE49-F238E27FC236}">
              <a16:creationId xmlns:a16="http://schemas.microsoft.com/office/drawing/2014/main" id="{C12867BC-7BF2-480B-88A2-7D0DD9BFD73D}"/>
            </a:ext>
          </a:extLst>
        </xdr:cNvPr>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163830</xdr:rowOff>
    </xdr:from>
    <xdr:to>
      <xdr:col>116</xdr:col>
      <xdr:colOff>63500</xdr:colOff>
      <xdr:row>39</xdr:row>
      <xdr:rowOff>156210</xdr:rowOff>
    </xdr:to>
    <xdr:cxnSp macro="">
      <xdr:nvCxnSpPr>
        <xdr:cNvPr id="495" name="直線コネクタ 494">
          <a:extLst>
            <a:ext uri="{FF2B5EF4-FFF2-40B4-BE49-F238E27FC236}">
              <a16:creationId xmlns:a16="http://schemas.microsoft.com/office/drawing/2014/main" id="{4E70D3A1-E661-4F14-8A9D-ED93ECB59D76}"/>
            </a:ext>
          </a:extLst>
        </xdr:cNvPr>
        <xdr:cNvCxnSpPr/>
      </xdr:nvCxnSpPr>
      <xdr:spPr>
        <a:xfrm flipV="1">
          <a:off x="21323300" y="667893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48260</xdr:rowOff>
    </xdr:from>
    <xdr:to>
      <xdr:col>107</xdr:col>
      <xdr:colOff>101600</xdr:colOff>
      <xdr:row>37</xdr:row>
      <xdr:rowOff>149860</xdr:rowOff>
    </xdr:to>
    <xdr:sp macro="" textlink="">
      <xdr:nvSpPr>
        <xdr:cNvPr id="496" name="楕円 495">
          <a:extLst>
            <a:ext uri="{FF2B5EF4-FFF2-40B4-BE49-F238E27FC236}">
              <a16:creationId xmlns:a16="http://schemas.microsoft.com/office/drawing/2014/main" id="{7B8C7C9F-2EC0-42EA-A62F-13BF5DBB7EEF}"/>
            </a:ext>
          </a:extLst>
        </xdr:cNvPr>
        <xdr:cNvSpPr/>
      </xdr:nvSpPr>
      <xdr:spPr>
        <a:xfrm>
          <a:off x="2038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99060</xdr:rowOff>
    </xdr:from>
    <xdr:to>
      <xdr:col>111</xdr:col>
      <xdr:colOff>177800</xdr:colOff>
      <xdr:row>39</xdr:row>
      <xdr:rowOff>156210</xdr:rowOff>
    </xdr:to>
    <xdr:cxnSp macro="">
      <xdr:nvCxnSpPr>
        <xdr:cNvPr id="497" name="直線コネクタ 496">
          <a:extLst>
            <a:ext uri="{FF2B5EF4-FFF2-40B4-BE49-F238E27FC236}">
              <a16:creationId xmlns:a16="http://schemas.microsoft.com/office/drawing/2014/main" id="{569094D0-507C-4B72-BEA2-28E1EB958729}"/>
            </a:ext>
          </a:extLst>
        </xdr:cNvPr>
        <xdr:cNvCxnSpPr/>
      </xdr:nvCxnSpPr>
      <xdr:spPr>
        <a:xfrm>
          <a:off x="20434300" y="644271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33020</xdr:rowOff>
    </xdr:from>
    <xdr:to>
      <xdr:col>102</xdr:col>
      <xdr:colOff>165100</xdr:colOff>
      <xdr:row>37</xdr:row>
      <xdr:rowOff>134620</xdr:rowOff>
    </xdr:to>
    <xdr:sp macro="" textlink="">
      <xdr:nvSpPr>
        <xdr:cNvPr id="498" name="楕円 497">
          <a:extLst>
            <a:ext uri="{FF2B5EF4-FFF2-40B4-BE49-F238E27FC236}">
              <a16:creationId xmlns:a16="http://schemas.microsoft.com/office/drawing/2014/main" id="{2E7B56C1-64B7-4615-9384-A3FA16E28F03}"/>
            </a:ext>
          </a:extLst>
        </xdr:cNvPr>
        <xdr:cNvSpPr/>
      </xdr:nvSpPr>
      <xdr:spPr>
        <a:xfrm>
          <a:off x="19494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83820</xdr:rowOff>
    </xdr:from>
    <xdr:to>
      <xdr:col>107</xdr:col>
      <xdr:colOff>50800</xdr:colOff>
      <xdr:row>37</xdr:row>
      <xdr:rowOff>99060</xdr:rowOff>
    </xdr:to>
    <xdr:cxnSp macro="">
      <xdr:nvCxnSpPr>
        <xdr:cNvPr id="499" name="直線コネクタ 498">
          <a:extLst>
            <a:ext uri="{FF2B5EF4-FFF2-40B4-BE49-F238E27FC236}">
              <a16:creationId xmlns:a16="http://schemas.microsoft.com/office/drawing/2014/main" id="{C2488E27-7DCD-4895-8742-6355CE55732D}"/>
            </a:ext>
          </a:extLst>
        </xdr:cNvPr>
        <xdr:cNvCxnSpPr/>
      </xdr:nvCxnSpPr>
      <xdr:spPr>
        <a:xfrm>
          <a:off x="19545300" y="6427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78740</xdr:rowOff>
    </xdr:from>
    <xdr:to>
      <xdr:col>98</xdr:col>
      <xdr:colOff>38100</xdr:colOff>
      <xdr:row>39</xdr:row>
      <xdr:rowOff>8890</xdr:rowOff>
    </xdr:to>
    <xdr:sp macro="" textlink="">
      <xdr:nvSpPr>
        <xdr:cNvPr id="500" name="楕円 499">
          <a:extLst>
            <a:ext uri="{FF2B5EF4-FFF2-40B4-BE49-F238E27FC236}">
              <a16:creationId xmlns:a16="http://schemas.microsoft.com/office/drawing/2014/main" id="{905685C9-36CE-4A29-8B00-F6A71B1ABEA0}"/>
            </a:ext>
          </a:extLst>
        </xdr:cNvPr>
        <xdr:cNvSpPr/>
      </xdr:nvSpPr>
      <xdr:spPr>
        <a:xfrm>
          <a:off x="18605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83820</xdr:rowOff>
    </xdr:from>
    <xdr:to>
      <xdr:col>102</xdr:col>
      <xdr:colOff>114300</xdr:colOff>
      <xdr:row>38</xdr:row>
      <xdr:rowOff>129540</xdr:rowOff>
    </xdr:to>
    <xdr:cxnSp macro="">
      <xdr:nvCxnSpPr>
        <xdr:cNvPr id="501" name="直線コネクタ 500">
          <a:extLst>
            <a:ext uri="{FF2B5EF4-FFF2-40B4-BE49-F238E27FC236}">
              <a16:creationId xmlns:a16="http://schemas.microsoft.com/office/drawing/2014/main" id="{03CFA332-9A95-4B6C-9C46-001E0DA484FB}"/>
            </a:ext>
          </a:extLst>
        </xdr:cNvPr>
        <xdr:cNvCxnSpPr/>
      </xdr:nvCxnSpPr>
      <xdr:spPr>
        <a:xfrm flipV="1">
          <a:off x="18656300" y="642747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73049D1-2A07-4F7E-825B-62F79238D5B1}"/>
            </a:ext>
          </a:extLst>
        </xdr:cNvPr>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E83D13A3-C33B-4B1D-B753-74D1F1C493E3}"/>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A3CF536-6A94-441B-B408-70D61D0217BE}"/>
            </a:ext>
          </a:extLst>
        </xdr:cNvPr>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D38FE5E1-4005-41C9-8507-7CAECD937291}"/>
            </a:ext>
          </a:extLst>
        </xdr:cNvPr>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8A8A8D0-097B-471B-99EF-55790A0A13CA}"/>
            </a:ext>
          </a:extLst>
        </xdr:cNvPr>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166387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275A9FA-6D01-458A-8963-F1F08BF36B6F}"/>
            </a:ext>
          </a:extLst>
        </xdr:cNvPr>
        <xdr:cNvSpPr txBox="1"/>
      </xdr:nvSpPr>
      <xdr:spPr>
        <a:xfrm>
          <a:off x="20199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151147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1200143-0961-4DE8-AE02-573969C59A7C}"/>
            </a:ext>
          </a:extLst>
        </xdr:cNvPr>
        <xdr:cNvSpPr txBox="1"/>
      </xdr:nvSpPr>
      <xdr:spPr>
        <a:xfrm>
          <a:off x="193104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EE83FB50-35D8-49BE-93F7-D9F60282C387}"/>
            </a:ext>
          </a:extLst>
        </xdr:cNvPr>
        <xdr:cNvSpPr txBox="1"/>
      </xdr:nvSpPr>
      <xdr:spPr>
        <a:xfrm>
          <a:off x="18421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936A733-ED9C-42C7-845D-E3788E92A7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0159EBC-CE16-4B3F-B563-8805B89F41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976B1A2-5231-4CE8-A6FA-F6BCD9A955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12A5BB0-22A4-476F-A8C2-C0BC233405A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32BD10FB-231A-4DB4-A66A-85BAD73507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94C96A3-9F4E-4782-ACD6-B3E3115277E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A559B5F-D894-455A-A8F9-6545537D38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421313E-13EC-44C0-90D2-33D803FEE9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2D30D056-1DD6-49A7-B1AE-E16ED334A4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F387F320-3A69-43D2-AD54-AF286BB1AE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8FE907E-681A-46BE-9DD8-DB79644DEE1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1777C9FE-D6DC-4F34-8DCB-B0C54E65DBC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4FF005F2-680D-4DEF-881E-4D32F35B9B3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D42BE87E-0757-4C0F-B32D-526BA64E890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431334A7-6B02-4139-A37E-E11A2B2B8CA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2270EF6E-E543-455C-856E-DB94AAE0C2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E05446DA-D967-4AA6-B081-E5342C71224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B6F44BC7-2950-4EE5-B3CC-9AF5DDFFE85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9BD76573-091F-453B-99D7-AF1CBF8739F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965BB983-547D-43C5-B535-373CC1AFCA9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918B8845-B572-49A8-8E14-D4BD7B3743C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B130EF9A-6DE6-44C5-ABA4-6E4AF711E2F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624012C9-16EB-4AE8-A44C-E1F2FEFB2C1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CA9DCE75-E0BB-49C6-B637-22E0631A38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A652957A-64B7-4125-8DE6-9EFCDE253914}"/>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7118D240-57F3-4BA4-AAAB-7F0BFB9C844B}"/>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0B3168C6-F982-4083-8614-DF1D528E0ED7}"/>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DC034712-2A85-4556-8648-50550C3A75F5}"/>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1620CEC8-E938-4602-9E68-B8DDE4B76F72}"/>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FDC1491F-0F45-4E94-8E89-9F4AEFA08E77}"/>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1C435F20-5045-4206-BDF2-9560AE074295}"/>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D45A10C8-230A-48C2-B935-41E8853F377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FE0B0FC5-7D1A-456C-A4FE-0B6C9A258B5A}"/>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3121EC9D-5EF0-48D4-BD23-AE8EC45765AC}"/>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9B383DCB-4867-42A4-A6CE-6DE3B382696C}"/>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92F0AC2-88AF-46CB-BACC-DE73F25AAB4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1D6DAC4-04DE-4665-A871-EF1EB59D5E0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693CFD6-CB67-4AFA-A005-E456049F1C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B82B83B-9D42-4915-BD8B-EB12EC4A36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C22E68A-9E68-4736-918C-BFC29CF467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50" name="楕円 549">
          <a:extLst>
            <a:ext uri="{FF2B5EF4-FFF2-40B4-BE49-F238E27FC236}">
              <a16:creationId xmlns:a16="http://schemas.microsoft.com/office/drawing/2014/main" id="{A92E42C8-6636-41E3-9768-BF7C5178ABFE}"/>
            </a:ext>
          </a:extLst>
        </xdr:cNvPr>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6C68E8C3-4380-4525-A2EC-D85F46BCC52A}"/>
            </a:ext>
          </a:extLst>
        </xdr:cNvPr>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31115</xdr:rowOff>
    </xdr:from>
    <xdr:to>
      <xdr:col>81</xdr:col>
      <xdr:colOff>101600</xdr:colOff>
      <xdr:row>59</xdr:row>
      <xdr:rowOff>132715</xdr:rowOff>
    </xdr:to>
    <xdr:sp macro="" textlink="">
      <xdr:nvSpPr>
        <xdr:cNvPr id="552" name="楕円 551">
          <a:extLst>
            <a:ext uri="{FF2B5EF4-FFF2-40B4-BE49-F238E27FC236}">
              <a16:creationId xmlns:a16="http://schemas.microsoft.com/office/drawing/2014/main" id="{493C52BE-4621-49DA-A213-EA23DD6C7162}"/>
            </a:ext>
          </a:extLst>
        </xdr:cNvPr>
        <xdr:cNvSpPr/>
      </xdr:nvSpPr>
      <xdr:spPr>
        <a:xfrm>
          <a:off x="15430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81915</xdr:rowOff>
    </xdr:from>
    <xdr:to>
      <xdr:col>85</xdr:col>
      <xdr:colOff>127000</xdr:colOff>
      <xdr:row>59</xdr:row>
      <xdr:rowOff>102870</xdr:rowOff>
    </xdr:to>
    <xdr:cxnSp macro="">
      <xdr:nvCxnSpPr>
        <xdr:cNvPr id="553" name="直線コネクタ 552">
          <a:extLst>
            <a:ext uri="{FF2B5EF4-FFF2-40B4-BE49-F238E27FC236}">
              <a16:creationId xmlns:a16="http://schemas.microsoft.com/office/drawing/2014/main" id="{0A8047B5-1655-4F2C-9447-28136211E2BB}"/>
            </a:ext>
          </a:extLst>
        </xdr:cNvPr>
        <xdr:cNvCxnSpPr/>
      </xdr:nvCxnSpPr>
      <xdr:spPr>
        <a:xfrm>
          <a:off x="15481300" y="101974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554" name="楕円 553">
          <a:extLst>
            <a:ext uri="{FF2B5EF4-FFF2-40B4-BE49-F238E27FC236}">
              <a16:creationId xmlns:a16="http://schemas.microsoft.com/office/drawing/2014/main" id="{7F43C6C6-5C46-4D76-BA56-C9640C02D967}"/>
            </a:ext>
          </a:extLst>
        </xdr:cNvPr>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81915</xdr:rowOff>
    </xdr:to>
    <xdr:cxnSp macro="">
      <xdr:nvCxnSpPr>
        <xdr:cNvPr id="555" name="直線コネクタ 554">
          <a:extLst>
            <a:ext uri="{FF2B5EF4-FFF2-40B4-BE49-F238E27FC236}">
              <a16:creationId xmlns:a16="http://schemas.microsoft.com/office/drawing/2014/main" id="{4285E38E-24BC-462D-93C3-923E9E49655B}"/>
            </a:ext>
          </a:extLst>
        </xdr:cNvPr>
        <xdr:cNvCxnSpPr/>
      </xdr:nvCxnSpPr>
      <xdr:spPr>
        <a:xfrm>
          <a:off x="14592300" y="101593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128270</xdr:rowOff>
    </xdr:from>
    <xdr:to>
      <xdr:col>72</xdr:col>
      <xdr:colOff>38100</xdr:colOff>
      <xdr:row>59</xdr:row>
      <xdr:rowOff>58420</xdr:rowOff>
    </xdr:to>
    <xdr:sp macro="" textlink="">
      <xdr:nvSpPr>
        <xdr:cNvPr id="556" name="楕円 555">
          <a:extLst>
            <a:ext uri="{FF2B5EF4-FFF2-40B4-BE49-F238E27FC236}">
              <a16:creationId xmlns:a16="http://schemas.microsoft.com/office/drawing/2014/main" id="{7B4A2513-E936-4823-A923-76AA5F7E2B7D}"/>
            </a:ext>
          </a:extLst>
        </xdr:cNvPr>
        <xdr:cNvSpPr/>
      </xdr:nvSpPr>
      <xdr:spPr>
        <a:xfrm>
          <a:off x="13652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xdr:rowOff>
    </xdr:from>
    <xdr:to>
      <xdr:col>76</xdr:col>
      <xdr:colOff>114300</xdr:colOff>
      <xdr:row>59</xdr:row>
      <xdr:rowOff>43815</xdr:rowOff>
    </xdr:to>
    <xdr:cxnSp macro="">
      <xdr:nvCxnSpPr>
        <xdr:cNvPr id="557" name="直線コネクタ 556">
          <a:extLst>
            <a:ext uri="{FF2B5EF4-FFF2-40B4-BE49-F238E27FC236}">
              <a16:creationId xmlns:a16="http://schemas.microsoft.com/office/drawing/2014/main" id="{2E6AE00A-757D-4402-8D36-7E2635BB12B3}"/>
            </a:ext>
          </a:extLst>
        </xdr:cNvPr>
        <xdr:cNvCxnSpPr/>
      </xdr:nvCxnSpPr>
      <xdr:spPr>
        <a:xfrm>
          <a:off x="13703300" y="101231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38735</xdr:rowOff>
    </xdr:from>
    <xdr:to>
      <xdr:col>67</xdr:col>
      <xdr:colOff>101600</xdr:colOff>
      <xdr:row>59</xdr:row>
      <xdr:rowOff>140335</xdr:rowOff>
    </xdr:to>
    <xdr:sp macro="" textlink="">
      <xdr:nvSpPr>
        <xdr:cNvPr id="558" name="楕円 557">
          <a:extLst>
            <a:ext uri="{FF2B5EF4-FFF2-40B4-BE49-F238E27FC236}">
              <a16:creationId xmlns:a16="http://schemas.microsoft.com/office/drawing/2014/main" id="{A094E542-8318-4050-A6AB-B33BFC3B5953}"/>
            </a:ext>
          </a:extLst>
        </xdr:cNvPr>
        <xdr:cNvSpPr/>
      </xdr:nvSpPr>
      <xdr:spPr>
        <a:xfrm>
          <a:off x="12763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7620</xdr:rowOff>
    </xdr:from>
    <xdr:to>
      <xdr:col>71</xdr:col>
      <xdr:colOff>177800</xdr:colOff>
      <xdr:row>59</xdr:row>
      <xdr:rowOff>89535</xdr:rowOff>
    </xdr:to>
    <xdr:cxnSp macro="">
      <xdr:nvCxnSpPr>
        <xdr:cNvPr id="559" name="直線コネクタ 558">
          <a:extLst>
            <a:ext uri="{FF2B5EF4-FFF2-40B4-BE49-F238E27FC236}">
              <a16:creationId xmlns:a16="http://schemas.microsoft.com/office/drawing/2014/main" id="{7F61D318-DE5B-40CC-B680-D1B28B887ABC}"/>
            </a:ext>
          </a:extLst>
        </xdr:cNvPr>
        <xdr:cNvCxnSpPr/>
      </xdr:nvCxnSpPr>
      <xdr:spPr>
        <a:xfrm flipV="1">
          <a:off x="12814300" y="1012317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0" name="n_1aveValue【学校施設】&#10;有形固定資産減価償却率">
          <a:extLst>
            <a:ext uri="{FF2B5EF4-FFF2-40B4-BE49-F238E27FC236}">
              <a16:creationId xmlns:a16="http://schemas.microsoft.com/office/drawing/2014/main" id="{12FB995A-747D-44D1-8AB0-767540520A37}"/>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98BEB0A2-2242-45AD-9E82-3D823EE245E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2" name="n_3aveValue【学校施設】&#10;有形固定資産減価償却率">
          <a:extLst>
            <a:ext uri="{FF2B5EF4-FFF2-40B4-BE49-F238E27FC236}">
              <a16:creationId xmlns:a16="http://schemas.microsoft.com/office/drawing/2014/main" id="{E28F719E-6A8F-4631-B620-48B1C5AB1276}"/>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a:extLst>
            <a:ext uri="{FF2B5EF4-FFF2-40B4-BE49-F238E27FC236}">
              <a16:creationId xmlns:a16="http://schemas.microsoft.com/office/drawing/2014/main" id="{234CD19B-FDD5-41C1-9E51-0382AC0CEBB5}"/>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149242</xdr:rowOff>
    </xdr:from>
    <xdr:ext cx="405111" cy="259045"/>
    <xdr:sp macro="" textlink="">
      <xdr:nvSpPr>
        <xdr:cNvPr id="564" name="n_1mainValue【学校施設】&#10;有形固定資産減価償却率">
          <a:extLst>
            <a:ext uri="{FF2B5EF4-FFF2-40B4-BE49-F238E27FC236}">
              <a16:creationId xmlns:a16="http://schemas.microsoft.com/office/drawing/2014/main" id="{3E166F05-9DD6-486B-9567-6B20BAFA3623}"/>
            </a:ext>
          </a:extLst>
        </xdr:cNvPr>
        <xdr:cNvSpPr txBox="1"/>
      </xdr:nvSpPr>
      <xdr:spPr>
        <a:xfrm>
          <a:off x="15266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565" name="n_2mainValue【学校施設】&#10;有形固定資産減価償却率">
          <a:extLst>
            <a:ext uri="{FF2B5EF4-FFF2-40B4-BE49-F238E27FC236}">
              <a16:creationId xmlns:a16="http://schemas.microsoft.com/office/drawing/2014/main" id="{ACB4E0EE-F2EE-416B-8A2F-462FE088750B}"/>
            </a:ext>
          </a:extLst>
        </xdr:cNvPr>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74947</xdr:rowOff>
    </xdr:from>
    <xdr:ext cx="405111" cy="259045"/>
    <xdr:sp macro="" textlink="">
      <xdr:nvSpPr>
        <xdr:cNvPr id="566" name="n_3mainValue【学校施設】&#10;有形固定資産減価償却率">
          <a:extLst>
            <a:ext uri="{FF2B5EF4-FFF2-40B4-BE49-F238E27FC236}">
              <a16:creationId xmlns:a16="http://schemas.microsoft.com/office/drawing/2014/main" id="{9A8ADC0B-2B70-41EE-A4BE-7A7187CE0B19}"/>
            </a:ext>
          </a:extLst>
        </xdr:cNvPr>
        <xdr:cNvSpPr txBox="1"/>
      </xdr:nvSpPr>
      <xdr:spPr>
        <a:xfrm>
          <a:off x="13500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156862</xdr:rowOff>
    </xdr:from>
    <xdr:ext cx="405111" cy="259045"/>
    <xdr:sp macro="" textlink="">
      <xdr:nvSpPr>
        <xdr:cNvPr id="567" name="n_4mainValue【学校施設】&#10;有形固定資産減価償却率">
          <a:extLst>
            <a:ext uri="{FF2B5EF4-FFF2-40B4-BE49-F238E27FC236}">
              <a16:creationId xmlns:a16="http://schemas.microsoft.com/office/drawing/2014/main" id="{6DA65E0D-00C1-4C19-B46B-40893705CB01}"/>
            </a:ext>
          </a:extLst>
        </xdr:cNvPr>
        <xdr:cNvSpPr txBox="1"/>
      </xdr:nvSpPr>
      <xdr:spPr>
        <a:xfrm>
          <a:off x="12611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3D6301C1-99AA-4EC9-9209-3FEAB7CDB0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534705EE-82E0-4508-B779-4F62BFF940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2BDEDDA-40F5-416D-9FBE-57049502E1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46F29F5F-3903-40F8-B67C-5F01E9248B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95017550-A4F5-4D79-AC15-9A1E89A66A8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7E55D4E-242B-41E6-A244-E361766A5A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F1FE2B95-A5DC-42D7-8D4E-7C7E9CA142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6146721-64D8-400B-A82D-0C003214E0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34D43CA1-1E74-4ED0-B1FA-14E2E8E9BF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25DD031-8867-4E2D-B629-3A9B942AAA6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ECE7493D-06DC-42A9-9947-A1242299E10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CEA1D33C-DE7D-41DC-AD17-FADBF9AD573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B28CD995-D633-4B3C-BD6A-A04DC573883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C9664781-C1E0-4C1A-AE8F-DDA166B450D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B420092F-AB98-4E90-87DF-0A552708005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4E3B347A-F6E8-48A5-B436-48C5F407F43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4C5CE848-639D-467D-891E-383253143EE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39BE13A9-7EC2-4F1E-BFF9-4757339E25A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C667C7E8-7310-4959-93E2-30FCBB5C351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25573112-E85C-454B-B261-7042EEBF2A3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EFECA0DA-7406-4818-B66F-E06F2F020F6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8340713C-C6FF-4CB8-9204-B36A8291F51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D8BD09C1-3E52-4021-B9DC-52DEC5E6EB5A}"/>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07328464-2FE5-4207-99AF-E2684B42255F}"/>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3096384D-3C48-4CF0-8DA8-FFBE3BC1B04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DE90CA1D-25D1-4E87-A3AA-B71FE826A6D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F9B7EBA2-2A10-4B3E-B7ED-63646190F7EC}"/>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id="{4F530496-3B01-4437-A489-253ABAEA8331}"/>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F2C6C3D7-6752-4E4C-99EC-A86B0360AB12}"/>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id="{B7FA168D-142F-4132-8697-7DF9E248B2DA}"/>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id="{EF7AABA8-9A10-49A5-B123-220288A25174}"/>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id="{18F5F402-DCE0-4A83-B7BD-0229389E5347}"/>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id="{0B10401B-9930-41AA-A243-281742345BA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4B6F421-34B9-4546-AD8B-85D2D8291A8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AA9A349-E0BC-46A2-AD7C-DBF3E3BE5A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F71F9A6-1384-42BB-B8D4-51C7C0943F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EA35761-07EC-4BDB-B1ED-6A76F1856B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A4C1B83-0C5A-4CCE-B737-687C1E69A18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110134</xdr:rowOff>
    </xdr:from>
    <xdr:to>
      <xdr:col>116</xdr:col>
      <xdr:colOff>114300</xdr:colOff>
      <xdr:row>63</xdr:row>
      <xdr:rowOff>40284</xdr:rowOff>
    </xdr:to>
    <xdr:sp macro="" textlink="">
      <xdr:nvSpPr>
        <xdr:cNvPr id="606" name="楕円 605">
          <a:extLst>
            <a:ext uri="{FF2B5EF4-FFF2-40B4-BE49-F238E27FC236}">
              <a16:creationId xmlns:a16="http://schemas.microsoft.com/office/drawing/2014/main" id="{F83D9F62-1AAF-48C5-8770-3112F3814BAD}"/>
            </a:ext>
          </a:extLst>
        </xdr:cNvPr>
        <xdr:cNvSpPr/>
      </xdr:nvSpPr>
      <xdr:spPr>
        <a:xfrm>
          <a:off x="221107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25061</xdr:rowOff>
    </xdr:from>
    <xdr:ext cx="469744" cy="259045"/>
    <xdr:sp macro="" textlink="">
      <xdr:nvSpPr>
        <xdr:cNvPr id="607" name="【学校施設】&#10;一人当たり面積該当値テキスト">
          <a:extLst>
            <a:ext uri="{FF2B5EF4-FFF2-40B4-BE49-F238E27FC236}">
              <a16:creationId xmlns:a16="http://schemas.microsoft.com/office/drawing/2014/main" id="{E620AD40-9682-43C0-BB54-BA0F0C6BF210}"/>
            </a:ext>
          </a:extLst>
        </xdr:cNvPr>
        <xdr:cNvSpPr txBox="1"/>
      </xdr:nvSpPr>
      <xdr:spPr>
        <a:xfrm>
          <a:off x="22199600" y="1065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106934</xdr:rowOff>
    </xdr:from>
    <xdr:to>
      <xdr:col>112</xdr:col>
      <xdr:colOff>38100</xdr:colOff>
      <xdr:row>63</xdr:row>
      <xdr:rowOff>37084</xdr:rowOff>
    </xdr:to>
    <xdr:sp macro="" textlink="">
      <xdr:nvSpPr>
        <xdr:cNvPr id="608" name="楕円 607">
          <a:extLst>
            <a:ext uri="{FF2B5EF4-FFF2-40B4-BE49-F238E27FC236}">
              <a16:creationId xmlns:a16="http://schemas.microsoft.com/office/drawing/2014/main" id="{DA53D119-2DDB-4ADA-8F9A-DFEF5DF85FD0}"/>
            </a:ext>
          </a:extLst>
        </xdr:cNvPr>
        <xdr:cNvSpPr/>
      </xdr:nvSpPr>
      <xdr:spPr>
        <a:xfrm>
          <a:off x="21272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157734</xdr:rowOff>
    </xdr:from>
    <xdr:to>
      <xdr:col>116</xdr:col>
      <xdr:colOff>63500</xdr:colOff>
      <xdr:row>62</xdr:row>
      <xdr:rowOff>160934</xdr:rowOff>
    </xdr:to>
    <xdr:cxnSp macro="">
      <xdr:nvCxnSpPr>
        <xdr:cNvPr id="609" name="直線コネクタ 608">
          <a:extLst>
            <a:ext uri="{FF2B5EF4-FFF2-40B4-BE49-F238E27FC236}">
              <a16:creationId xmlns:a16="http://schemas.microsoft.com/office/drawing/2014/main" id="{20604F67-5DEA-49DA-8340-877C0331FDF7}"/>
            </a:ext>
          </a:extLst>
        </xdr:cNvPr>
        <xdr:cNvCxnSpPr/>
      </xdr:nvCxnSpPr>
      <xdr:spPr>
        <a:xfrm>
          <a:off x="21323300" y="1078763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111506</xdr:rowOff>
    </xdr:from>
    <xdr:to>
      <xdr:col>107</xdr:col>
      <xdr:colOff>101600</xdr:colOff>
      <xdr:row>63</xdr:row>
      <xdr:rowOff>41656</xdr:rowOff>
    </xdr:to>
    <xdr:sp macro="" textlink="">
      <xdr:nvSpPr>
        <xdr:cNvPr id="610" name="楕円 609">
          <a:extLst>
            <a:ext uri="{FF2B5EF4-FFF2-40B4-BE49-F238E27FC236}">
              <a16:creationId xmlns:a16="http://schemas.microsoft.com/office/drawing/2014/main" id="{8E63139B-9A65-4471-8570-36008E6B2CC8}"/>
            </a:ext>
          </a:extLst>
        </xdr:cNvPr>
        <xdr:cNvSpPr/>
      </xdr:nvSpPr>
      <xdr:spPr>
        <a:xfrm>
          <a:off x="20383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157734</xdr:rowOff>
    </xdr:from>
    <xdr:to>
      <xdr:col>111</xdr:col>
      <xdr:colOff>177800</xdr:colOff>
      <xdr:row>62</xdr:row>
      <xdr:rowOff>162306</xdr:rowOff>
    </xdr:to>
    <xdr:cxnSp macro="">
      <xdr:nvCxnSpPr>
        <xdr:cNvPr id="611" name="直線コネクタ 610">
          <a:extLst>
            <a:ext uri="{FF2B5EF4-FFF2-40B4-BE49-F238E27FC236}">
              <a16:creationId xmlns:a16="http://schemas.microsoft.com/office/drawing/2014/main" id="{C53CD506-5C23-42D9-AB26-7B2B16A143F8}"/>
            </a:ext>
          </a:extLst>
        </xdr:cNvPr>
        <xdr:cNvCxnSpPr/>
      </xdr:nvCxnSpPr>
      <xdr:spPr>
        <a:xfrm flipV="1">
          <a:off x="20434300" y="107876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117907</xdr:rowOff>
    </xdr:from>
    <xdr:to>
      <xdr:col>102</xdr:col>
      <xdr:colOff>165100</xdr:colOff>
      <xdr:row>63</xdr:row>
      <xdr:rowOff>48057</xdr:rowOff>
    </xdr:to>
    <xdr:sp macro="" textlink="">
      <xdr:nvSpPr>
        <xdr:cNvPr id="612" name="楕円 611">
          <a:extLst>
            <a:ext uri="{FF2B5EF4-FFF2-40B4-BE49-F238E27FC236}">
              <a16:creationId xmlns:a16="http://schemas.microsoft.com/office/drawing/2014/main" id="{4CB73E08-C977-4B5C-9D91-51145FE476F4}"/>
            </a:ext>
          </a:extLst>
        </xdr:cNvPr>
        <xdr:cNvSpPr/>
      </xdr:nvSpPr>
      <xdr:spPr>
        <a:xfrm>
          <a:off x="194945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162306</xdr:rowOff>
    </xdr:from>
    <xdr:to>
      <xdr:col>107</xdr:col>
      <xdr:colOff>50800</xdr:colOff>
      <xdr:row>62</xdr:row>
      <xdr:rowOff>168707</xdr:rowOff>
    </xdr:to>
    <xdr:cxnSp macro="">
      <xdr:nvCxnSpPr>
        <xdr:cNvPr id="613" name="直線コネクタ 612">
          <a:extLst>
            <a:ext uri="{FF2B5EF4-FFF2-40B4-BE49-F238E27FC236}">
              <a16:creationId xmlns:a16="http://schemas.microsoft.com/office/drawing/2014/main" id="{1282F3FD-5FCF-408B-B164-9E8C98EE79C0}"/>
            </a:ext>
          </a:extLst>
        </xdr:cNvPr>
        <xdr:cNvCxnSpPr/>
      </xdr:nvCxnSpPr>
      <xdr:spPr>
        <a:xfrm flipV="1">
          <a:off x="19545300" y="1079220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107391</xdr:rowOff>
    </xdr:from>
    <xdr:to>
      <xdr:col>98</xdr:col>
      <xdr:colOff>38100</xdr:colOff>
      <xdr:row>63</xdr:row>
      <xdr:rowOff>37541</xdr:rowOff>
    </xdr:to>
    <xdr:sp macro="" textlink="">
      <xdr:nvSpPr>
        <xdr:cNvPr id="614" name="楕円 613">
          <a:extLst>
            <a:ext uri="{FF2B5EF4-FFF2-40B4-BE49-F238E27FC236}">
              <a16:creationId xmlns:a16="http://schemas.microsoft.com/office/drawing/2014/main" id="{82038BF5-9BA9-46BF-945C-B4A68801E3E8}"/>
            </a:ext>
          </a:extLst>
        </xdr:cNvPr>
        <xdr:cNvSpPr/>
      </xdr:nvSpPr>
      <xdr:spPr>
        <a:xfrm>
          <a:off x="18605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158191</xdr:rowOff>
    </xdr:from>
    <xdr:to>
      <xdr:col>102</xdr:col>
      <xdr:colOff>114300</xdr:colOff>
      <xdr:row>62</xdr:row>
      <xdr:rowOff>168707</xdr:rowOff>
    </xdr:to>
    <xdr:cxnSp macro="">
      <xdr:nvCxnSpPr>
        <xdr:cNvPr id="615" name="直線コネクタ 614">
          <a:extLst>
            <a:ext uri="{FF2B5EF4-FFF2-40B4-BE49-F238E27FC236}">
              <a16:creationId xmlns:a16="http://schemas.microsoft.com/office/drawing/2014/main" id="{5B2F019F-615C-4BCB-BD0D-3824A445F699}"/>
            </a:ext>
          </a:extLst>
        </xdr:cNvPr>
        <xdr:cNvCxnSpPr/>
      </xdr:nvCxnSpPr>
      <xdr:spPr>
        <a:xfrm>
          <a:off x="18656300" y="1078809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a:extLst>
            <a:ext uri="{FF2B5EF4-FFF2-40B4-BE49-F238E27FC236}">
              <a16:creationId xmlns:a16="http://schemas.microsoft.com/office/drawing/2014/main" id="{90BABE14-6842-429A-9654-3E5CF656F208}"/>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a:extLst>
            <a:ext uri="{FF2B5EF4-FFF2-40B4-BE49-F238E27FC236}">
              <a16:creationId xmlns:a16="http://schemas.microsoft.com/office/drawing/2014/main" id="{24FC2D5C-B974-4DDE-9E37-D3DA7F4E1416}"/>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a:extLst>
            <a:ext uri="{FF2B5EF4-FFF2-40B4-BE49-F238E27FC236}">
              <a16:creationId xmlns:a16="http://schemas.microsoft.com/office/drawing/2014/main" id="{B1C2BDEF-D309-456D-902B-0D3B427CEE71}"/>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a:extLst>
            <a:ext uri="{FF2B5EF4-FFF2-40B4-BE49-F238E27FC236}">
              <a16:creationId xmlns:a16="http://schemas.microsoft.com/office/drawing/2014/main" id="{41A3B075-0514-4C99-854D-DACBC0B7E49D}"/>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28211</xdr:rowOff>
    </xdr:from>
    <xdr:ext cx="469744" cy="259045"/>
    <xdr:sp macro="" textlink="">
      <xdr:nvSpPr>
        <xdr:cNvPr id="620" name="n_1mainValue【学校施設】&#10;一人当たり面積">
          <a:extLst>
            <a:ext uri="{FF2B5EF4-FFF2-40B4-BE49-F238E27FC236}">
              <a16:creationId xmlns:a16="http://schemas.microsoft.com/office/drawing/2014/main" id="{7D5F9C05-A0A5-4696-9EE0-534BA1A79DAB}"/>
            </a:ext>
          </a:extLst>
        </xdr:cNvPr>
        <xdr:cNvSpPr txBox="1"/>
      </xdr:nvSpPr>
      <xdr:spPr>
        <a:xfrm>
          <a:off x="21075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32783</xdr:rowOff>
    </xdr:from>
    <xdr:ext cx="469744" cy="259045"/>
    <xdr:sp macro="" textlink="">
      <xdr:nvSpPr>
        <xdr:cNvPr id="621" name="n_2mainValue【学校施設】&#10;一人当たり面積">
          <a:extLst>
            <a:ext uri="{FF2B5EF4-FFF2-40B4-BE49-F238E27FC236}">
              <a16:creationId xmlns:a16="http://schemas.microsoft.com/office/drawing/2014/main" id="{EA69F281-F8C0-43B2-AECF-83482B858D07}"/>
            </a:ext>
          </a:extLst>
        </xdr:cNvPr>
        <xdr:cNvSpPr txBox="1"/>
      </xdr:nvSpPr>
      <xdr:spPr>
        <a:xfrm>
          <a:off x="20199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39184</xdr:rowOff>
    </xdr:from>
    <xdr:ext cx="469744" cy="259045"/>
    <xdr:sp macro="" textlink="">
      <xdr:nvSpPr>
        <xdr:cNvPr id="622" name="n_3mainValue【学校施設】&#10;一人当たり面積">
          <a:extLst>
            <a:ext uri="{FF2B5EF4-FFF2-40B4-BE49-F238E27FC236}">
              <a16:creationId xmlns:a16="http://schemas.microsoft.com/office/drawing/2014/main" id="{6BB90256-DBAB-4EB5-AB4A-8A02C094CEAB}"/>
            </a:ext>
          </a:extLst>
        </xdr:cNvPr>
        <xdr:cNvSpPr txBox="1"/>
      </xdr:nvSpPr>
      <xdr:spPr>
        <a:xfrm>
          <a:off x="19310427" y="108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28668</xdr:rowOff>
    </xdr:from>
    <xdr:ext cx="469744" cy="259045"/>
    <xdr:sp macro="" textlink="">
      <xdr:nvSpPr>
        <xdr:cNvPr id="623" name="n_4mainValue【学校施設】&#10;一人当たり面積">
          <a:extLst>
            <a:ext uri="{FF2B5EF4-FFF2-40B4-BE49-F238E27FC236}">
              <a16:creationId xmlns:a16="http://schemas.microsoft.com/office/drawing/2014/main" id="{757C9414-A43A-4912-A768-F66122DD1CCE}"/>
            </a:ext>
          </a:extLst>
        </xdr:cNvPr>
        <xdr:cNvSpPr txBox="1"/>
      </xdr:nvSpPr>
      <xdr:spPr>
        <a:xfrm>
          <a:off x="18421427" y="108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2726B0E-9AB2-4F5B-AF53-DE76B3DDE2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F59B4072-AE5A-4A9B-9455-19A79061A5F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59CBD82-C5BA-437E-9398-705CAD7446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1B19D16F-015E-4FA1-A792-6BC41163B77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8D45290-7CDB-4448-998C-56715C1EB2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E3CCDCA5-4C39-4D64-BC4D-BBD602B7CF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16BFA4F-94DD-42FA-8A7C-63D9D64AF8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B9AA45A7-5A50-45F4-8148-22B97AAD2C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91B90AC4-4105-4428-9673-D53B570443F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959F54A4-5EB1-4EBC-9156-31125A095A2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72849EB9-1E0E-4FD4-B4DA-8425FE9044C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A7171306-8268-420B-A643-19798D2DCAB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E81132D4-37D6-4D16-A36E-60A07C42AC6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9410088C-1ED3-494B-B3FF-BFFD528BB2A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22A8D3FE-0E2F-43E5-9CD6-7DA18FF2B3A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FC853012-3BF9-44A9-9648-4309D869E1D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B5BBFD49-D229-46F8-A539-1F7113DD5CB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DDC3D07B-313B-4CE0-AADE-ACF0555E609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83CD6EDC-D7EB-47EB-83EB-B2E1167BDAA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5A0BF759-1F83-47D5-9E3B-5D7C846E18B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8880153F-0154-495E-9838-72707DE8CF4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8DCDE058-0580-4691-AB01-B25B28E0A0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719C9B2A-7122-4D9B-B19A-7AB432ABAAB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9B2C0676-AB95-4349-812B-7254B526393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84F547CB-0221-4682-8E0E-8FFF730226C9}"/>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FD9D690B-B28A-4647-83C4-ACA47CF4DEC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3CB65499-2F50-4EEE-A10A-2D129C558FF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a:extLst>
            <a:ext uri="{FF2B5EF4-FFF2-40B4-BE49-F238E27FC236}">
              <a16:creationId xmlns:a16="http://schemas.microsoft.com/office/drawing/2014/main" id="{78B6A199-92BE-4CAA-8552-98F91003C79F}"/>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a:extLst>
            <a:ext uri="{FF2B5EF4-FFF2-40B4-BE49-F238E27FC236}">
              <a16:creationId xmlns:a16="http://schemas.microsoft.com/office/drawing/2014/main" id="{81CB43BC-A811-4F86-8FB1-E49348CA7683}"/>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53" name="【児童館】&#10;有形固定資産減価償却率平均値テキスト">
          <a:extLst>
            <a:ext uri="{FF2B5EF4-FFF2-40B4-BE49-F238E27FC236}">
              <a16:creationId xmlns:a16="http://schemas.microsoft.com/office/drawing/2014/main" id="{D4530983-9CA1-4532-AB5D-D4C0C92F4184}"/>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a:extLst>
            <a:ext uri="{FF2B5EF4-FFF2-40B4-BE49-F238E27FC236}">
              <a16:creationId xmlns:a16="http://schemas.microsoft.com/office/drawing/2014/main" id="{B3238A93-148A-4547-8A2C-D3F7B0A80CC2}"/>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55" name="フローチャート: 判断 654">
          <a:extLst>
            <a:ext uri="{FF2B5EF4-FFF2-40B4-BE49-F238E27FC236}">
              <a16:creationId xmlns:a16="http://schemas.microsoft.com/office/drawing/2014/main" id="{DB370DC5-FC25-4DA0-AAE7-6711F0E9E957}"/>
            </a:ext>
          </a:extLst>
        </xdr:cNvPr>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56" name="フローチャート: 判断 655">
          <a:extLst>
            <a:ext uri="{FF2B5EF4-FFF2-40B4-BE49-F238E27FC236}">
              <a16:creationId xmlns:a16="http://schemas.microsoft.com/office/drawing/2014/main" id="{BFD53581-5000-4485-9A21-CEEFDAE571DA}"/>
            </a:ext>
          </a:extLst>
        </xdr:cNvPr>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7" name="フローチャート: 判断 656">
          <a:extLst>
            <a:ext uri="{FF2B5EF4-FFF2-40B4-BE49-F238E27FC236}">
              <a16:creationId xmlns:a16="http://schemas.microsoft.com/office/drawing/2014/main" id="{D351FE47-426E-479D-BF35-252B3D2D22A9}"/>
            </a:ext>
          </a:extLst>
        </xdr:cNvPr>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58" name="フローチャート: 判断 657">
          <a:extLst>
            <a:ext uri="{FF2B5EF4-FFF2-40B4-BE49-F238E27FC236}">
              <a16:creationId xmlns:a16="http://schemas.microsoft.com/office/drawing/2014/main" id="{A62EEA65-9D7C-4F5E-AD5D-E683B3D7D418}"/>
            </a:ext>
          </a:extLst>
        </xdr:cNvPr>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4FBAC83-529C-46F0-812D-DB5558A9104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D8ECF45-B4E7-486C-AABC-336B5F46F7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C05963B-A931-4E4B-B128-57D3C69440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6B52E66-0F43-42B6-B957-DAECCF8610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A4CD24E-5BD8-43AE-BC4A-F1317B5CA61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141605</xdr:rowOff>
    </xdr:from>
    <xdr:to>
      <xdr:col>76</xdr:col>
      <xdr:colOff>165100</xdr:colOff>
      <xdr:row>77</xdr:row>
      <xdr:rowOff>71755</xdr:rowOff>
    </xdr:to>
    <xdr:sp macro="" textlink="">
      <xdr:nvSpPr>
        <xdr:cNvPr id="664" name="楕円 663">
          <a:extLst>
            <a:ext uri="{FF2B5EF4-FFF2-40B4-BE49-F238E27FC236}">
              <a16:creationId xmlns:a16="http://schemas.microsoft.com/office/drawing/2014/main" id="{31B25568-69FE-4491-899D-2E7F5E320A93}"/>
            </a:ext>
          </a:extLst>
        </xdr:cNvPr>
        <xdr:cNvSpPr/>
      </xdr:nvSpPr>
      <xdr:spPr>
        <a:xfrm>
          <a:off x="14541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21589</xdr:rowOff>
    </xdr:from>
    <xdr:to>
      <xdr:col>72</xdr:col>
      <xdr:colOff>38100</xdr:colOff>
      <xdr:row>78</xdr:row>
      <xdr:rowOff>123189</xdr:rowOff>
    </xdr:to>
    <xdr:sp macro="" textlink="">
      <xdr:nvSpPr>
        <xdr:cNvPr id="665" name="楕円 664">
          <a:extLst>
            <a:ext uri="{FF2B5EF4-FFF2-40B4-BE49-F238E27FC236}">
              <a16:creationId xmlns:a16="http://schemas.microsoft.com/office/drawing/2014/main" id="{90FDB77E-2C46-4EE1-ADC4-D40AEE158EDC}"/>
            </a:ext>
          </a:extLst>
        </xdr:cNvPr>
        <xdr:cNvSpPr/>
      </xdr:nvSpPr>
      <xdr:spPr>
        <a:xfrm>
          <a:off x="1365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20955</xdr:rowOff>
    </xdr:from>
    <xdr:to>
      <xdr:col>76</xdr:col>
      <xdr:colOff>114300</xdr:colOff>
      <xdr:row>78</xdr:row>
      <xdr:rowOff>72389</xdr:rowOff>
    </xdr:to>
    <xdr:cxnSp macro="">
      <xdr:nvCxnSpPr>
        <xdr:cNvPr id="666" name="直線コネクタ 665">
          <a:extLst>
            <a:ext uri="{FF2B5EF4-FFF2-40B4-BE49-F238E27FC236}">
              <a16:creationId xmlns:a16="http://schemas.microsoft.com/office/drawing/2014/main" id="{11E38A8D-1D76-4E6B-A521-B98B3D02D432}"/>
            </a:ext>
          </a:extLst>
        </xdr:cNvPr>
        <xdr:cNvCxnSpPr/>
      </xdr:nvCxnSpPr>
      <xdr:spPr>
        <a:xfrm flipV="1">
          <a:off x="13703300" y="13222605"/>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147320</xdr:rowOff>
    </xdr:from>
    <xdr:to>
      <xdr:col>67</xdr:col>
      <xdr:colOff>101600</xdr:colOff>
      <xdr:row>78</xdr:row>
      <xdr:rowOff>77470</xdr:rowOff>
    </xdr:to>
    <xdr:sp macro="" textlink="">
      <xdr:nvSpPr>
        <xdr:cNvPr id="667" name="楕円 666">
          <a:extLst>
            <a:ext uri="{FF2B5EF4-FFF2-40B4-BE49-F238E27FC236}">
              <a16:creationId xmlns:a16="http://schemas.microsoft.com/office/drawing/2014/main" id="{2DD724C1-A9E7-447E-AEB4-2958753EB37B}"/>
            </a:ext>
          </a:extLst>
        </xdr:cNvPr>
        <xdr:cNvSpPr/>
      </xdr:nvSpPr>
      <xdr:spPr>
        <a:xfrm>
          <a:off x="12763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26670</xdr:rowOff>
    </xdr:from>
    <xdr:to>
      <xdr:col>71</xdr:col>
      <xdr:colOff>177800</xdr:colOff>
      <xdr:row>78</xdr:row>
      <xdr:rowOff>72389</xdr:rowOff>
    </xdr:to>
    <xdr:cxnSp macro="">
      <xdr:nvCxnSpPr>
        <xdr:cNvPr id="668" name="直線コネクタ 667">
          <a:extLst>
            <a:ext uri="{FF2B5EF4-FFF2-40B4-BE49-F238E27FC236}">
              <a16:creationId xmlns:a16="http://schemas.microsoft.com/office/drawing/2014/main" id="{544BA5C9-D68D-412A-8C37-9DE7B9F6E559}"/>
            </a:ext>
          </a:extLst>
        </xdr:cNvPr>
        <xdr:cNvCxnSpPr/>
      </xdr:nvCxnSpPr>
      <xdr:spPr>
        <a:xfrm>
          <a:off x="12814300" y="13399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669" name="n_1aveValue【児童館】&#10;有形固定資産減価償却率">
          <a:extLst>
            <a:ext uri="{FF2B5EF4-FFF2-40B4-BE49-F238E27FC236}">
              <a16:creationId xmlns:a16="http://schemas.microsoft.com/office/drawing/2014/main" id="{980CE929-BBFB-443F-8E01-F2D296AE1508}"/>
            </a:ext>
          </a:extLst>
        </xdr:cNvPr>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85741</xdr:rowOff>
    </xdr:from>
    <xdr:ext cx="405111" cy="259045"/>
    <xdr:sp macro="" textlink="">
      <xdr:nvSpPr>
        <xdr:cNvPr id="670" name="n_2aveValue【児童館】&#10;有形固定資産減価償却率">
          <a:extLst>
            <a:ext uri="{FF2B5EF4-FFF2-40B4-BE49-F238E27FC236}">
              <a16:creationId xmlns:a16="http://schemas.microsoft.com/office/drawing/2014/main" id="{E27C2FC2-7E89-4DFA-A7B9-C42BCF3C34D7}"/>
            </a:ext>
          </a:extLst>
        </xdr:cNvPr>
        <xdr:cNvSpPr txBox="1"/>
      </xdr:nvSpPr>
      <xdr:spPr>
        <a:xfrm>
          <a:off x="14389744" y="1380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71" name="n_3aveValue【児童館】&#10;有形固定資産減価償却率">
          <a:extLst>
            <a:ext uri="{FF2B5EF4-FFF2-40B4-BE49-F238E27FC236}">
              <a16:creationId xmlns:a16="http://schemas.microsoft.com/office/drawing/2014/main" id="{09C5369A-7886-4D74-9D99-4E2BE0D48DDF}"/>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36213</xdr:rowOff>
    </xdr:from>
    <xdr:ext cx="405111" cy="259045"/>
    <xdr:sp macro="" textlink="">
      <xdr:nvSpPr>
        <xdr:cNvPr id="672" name="n_4aveValue【児童館】&#10;有形固定資産減価償却率">
          <a:extLst>
            <a:ext uri="{FF2B5EF4-FFF2-40B4-BE49-F238E27FC236}">
              <a16:creationId xmlns:a16="http://schemas.microsoft.com/office/drawing/2014/main" id="{75317C49-2C4F-4331-93D7-7AA8A1856184}"/>
            </a:ext>
          </a:extLst>
        </xdr:cNvPr>
        <xdr:cNvSpPr txBox="1"/>
      </xdr:nvSpPr>
      <xdr:spPr>
        <a:xfrm>
          <a:off x="12611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88282</xdr:rowOff>
    </xdr:from>
    <xdr:ext cx="405111" cy="259045"/>
    <xdr:sp macro="" textlink="">
      <xdr:nvSpPr>
        <xdr:cNvPr id="673" name="n_2mainValue【児童館】&#10;有形固定資産減価償却率">
          <a:extLst>
            <a:ext uri="{FF2B5EF4-FFF2-40B4-BE49-F238E27FC236}">
              <a16:creationId xmlns:a16="http://schemas.microsoft.com/office/drawing/2014/main" id="{F11D801F-0768-4193-AF89-94431FC60B3D}"/>
            </a:ext>
          </a:extLst>
        </xdr:cNvPr>
        <xdr:cNvSpPr txBox="1"/>
      </xdr:nvSpPr>
      <xdr:spPr>
        <a:xfrm>
          <a:off x="14389744" y="1294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139716</xdr:rowOff>
    </xdr:from>
    <xdr:ext cx="405111" cy="259045"/>
    <xdr:sp macro="" textlink="">
      <xdr:nvSpPr>
        <xdr:cNvPr id="674" name="n_3mainValue【児童館】&#10;有形固定資産減価償却率">
          <a:extLst>
            <a:ext uri="{FF2B5EF4-FFF2-40B4-BE49-F238E27FC236}">
              <a16:creationId xmlns:a16="http://schemas.microsoft.com/office/drawing/2014/main" id="{8F394597-7AB0-46AA-B5EE-82A6674A9A38}"/>
            </a:ext>
          </a:extLst>
        </xdr:cNvPr>
        <xdr:cNvSpPr txBox="1"/>
      </xdr:nvSpPr>
      <xdr:spPr>
        <a:xfrm>
          <a:off x="13500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93997</xdr:rowOff>
    </xdr:from>
    <xdr:ext cx="405111" cy="259045"/>
    <xdr:sp macro="" textlink="">
      <xdr:nvSpPr>
        <xdr:cNvPr id="675" name="n_4mainValue【児童館】&#10;有形固定資産減価償却率">
          <a:extLst>
            <a:ext uri="{FF2B5EF4-FFF2-40B4-BE49-F238E27FC236}">
              <a16:creationId xmlns:a16="http://schemas.microsoft.com/office/drawing/2014/main" id="{2A5F59EA-69B7-4C41-BFF7-7C1D1E4599B8}"/>
            </a:ext>
          </a:extLst>
        </xdr:cNvPr>
        <xdr:cNvSpPr txBox="1"/>
      </xdr:nvSpPr>
      <xdr:spPr>
        <a:xfrm>
          <a:off x="12611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D48D719C-1FF5-4C5C-9290-202EFA799EE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903B5E64-2927-470E-A8F1-1D3583F0B3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A23158-715C-4790-B477-FD97264B08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B8C08855-ADAA-41A5-9CE5-F101148CE7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8332CC84-CBE3-4A74-B180-448394EE83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350AABBF-A2CA-4F75-AF57-EE77B6CB7B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DC2E7F9D-4297-4642-99E8-5E3E97719B6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97880659-20E6-4197-82E6-1B9195A922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601D68DC-A3A5-4A51-9A1D-4CAC096A40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C919180D-7388-49FB-BAC1-A9A6BBDD1C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D4AF9FED-05BE-4092-8006-A7620253C1F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AC7FD89A-D9FB-413A-8827-39A646EE4EC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876B712A-D79C-4EED-9668-EF95135160C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E0C53A25-921B-4E95-AE20-9BA761AD63A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F05A1FE9-B2B3-46FD-9C36-D2AD63B95AE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DBAF63DC-21D9-4212-B271-8F63C57AF71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EE790E64-723F-4D2A-961B-1CE08BD172B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CDC0C116-40AE-4D3A-B68E-E22D2C4B85E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71A29AF2-0483-4462-8633-524C00930C6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2A41188A-31C3-45BF-BBB8-2C689D6D529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a:extLst>
            <a:ext uri="{FF2B5EF4-FFF2-40B4-BE49-F238E27FC236}">
              <a16:creationId xmlns:a16="http://schemas.microsoft.com/office/drawing/2014/main" id="{1C5F237E-8757-4CF1-93E1-2B1FD2D2E0B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97" name="直線コネクタ 696">
          <a:extLst>
            <a:ext uri="{FF2B5EF4-FFF2-40B4-BE49-F238E27FC236}">
              <a16:creationId xmlns:a16="http://schemas.microsoft.com/office/drawing/2014/main" id="{F05A8D10-F62F-41E8-823B-A5DF2DE0C148}"/>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8" name="【児童館】&#10;一人当たり面積最小値テキスト">
          <a:extLst>
            <a:ext uri="{FF2B5EF4-FFF2-40B4-BE49-F238E27FC236}">
              <a16:creationId xmlns:a16="http://schemas.microsoft.com/office/drawing/2014/main" id="{83047696-3D00-4CAF-9A59-B5C08CE294FB}"/>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9" name="直線コネクタ 698">
          <a:extLst>
            <a:ext uri="{FF2B5EF4-FFF2-40B4-BE49-F238E27FC236}">
              <a16:creationId xmlns:a16="http://schemas.microsoft.com/office/drawing/2014/main" id="{5E63A755-F9BA-48AF-8038-9D93B2227F9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0" name="【児童館】&#10;一人当たり面積最大値テキスト">
          <a:extLst>
            <a:ext uri="{FF2B5EF4-FFF2-40B4-BE49-F238E27FC236}">
              <a16:creationId xmlns:a16="http://schemas.microsoft.com/office/drawing/2014/main" id="{520D70E3-A5A6-491C-B894-716A44B0BE7D}"/>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1" name="直線コネクタ 700">
          <a:extLst>
            <a:ext uri="{FF2B5EF4-FFF2-40B4-BE49-F238E27FC236}">
              <a16:creationId xmlns:a16="http://schemas.microsoft.com/office/drawing/2014/main" id="{79344A13-0684-460F-A9C4-1AD64A73918A}"/>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2" name="【児童館】&#10;一人当たり面積平均値テキスト">
          <a:extLst>
            <a:ext uri="{FF2B5EF4-FFF2-40B4-BE49-F238E27FC236}">
              <a16:creationId xmlns:a16="http://schemas.microsoft.com/office/drawing/2014/main" id="{9866A00E-A319-40BA-91AB-EB8B34548F2F}"/>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3" name="フローチャート: 判断 702">
          <a:extLst>
            <a:ext uri="{FF2B5EF4-FFF2-40B4-BE49-F238E27FC236}">
              <a16:creationId xmlns:a16="http://schemas.microsoft.com/office/drawing/2014/main" id="{0E7A1C60-7B47-4D36-9CA4-D0D30EB4346F}"/>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04" name="フローチャート: 判断 703">
          <a:extLst>
            <a:ext uri="{FF2B5EF4-FFF2-40B4-BE49-F238E27FC236}">
              <a16:creationId xmlns:a16="http://schemas.microsoft.com/office/drawing/2014/main" id="{F4B5CBBD-E820-4E3F-B990-590C21ECF860}"/>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705" name="フローチャート: 判断 704">
          <a:extLst>
            <a:ext uri="{FF2B5EF4-FFF2-40B4-BE49-F238E27FC236}">
              <a16:creationId xmlns:a16="http://schemas.microsoft.com/office/drawing/2014/main" id="{D1F64E9A-FBB2-4DC4-817E-C3BAA6BF3803}"/>
            </a:ext>
          </a:extLst>
        </xdr:cNvPr>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06" name="フローチャート: 判断 705">
          <a:extLst>
            <a:ext uri="{FF2B5EF4-FFF2-40B4-BE49-F238E27FC236}">
              <a16:creationId xmlns:a16="http://schemas.microsoft.com/office/drawing/2014/main" id="{EBDB3A1D-C7E9-4F11-9AFA-B2B3A3752AD0}"/>
            </a:ext>
          </a:extLst>
        </xdr:cNvPr>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07" name="フローチャート: 判断 706">
          <a:extLst>
            <a:ext uri="{FF2B5EF4-FFF2-40B4-BE49-F238E27FC236}">
              <a16:creationId xmlns:a16="http://schemas.microsoft.com/office/drawing/2014/main" id="{17D0EC9E-7DE4-4537-9318-85452C7E7F86}"/>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BE533AFB-8AB7-4325-BD14-22DFE5B9FE8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2F345CE6-3898-496D-A434-3C5F09EEFA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648BA769-682C-4E94-B613-3F08ED3B68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846CEEA-8B97-40D9-9BD5-966CA69227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F1457B3A-4CB6-4D87-B322-B59307E0079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142748</xdr:rowOff>
    </xdr:from>
    <xdr:to>
      <xdr:col>107</xdr:col>
      <xdr:colOff>101600</xdr:colOff>
      <xdr:row>85</xdr:row>
      <xdr:rowOff>72898</xdr:rowOff>
    </xdr:to>
    <xdr:sp macro="" textlink="">
      <xdr:nvSpPr>
        <xdr:cNvPr id="713" name="楕円 712">
          <a:extLst>
            <a:ext uri="{FF2B5EF4-FFF2-40B4-BE49-F238E27FC236}">
              <a16:creationId xmlns:a16="http://schemas.microsoft.com/office/drawing/2014/main" id="{F028D31B-1184-475A-8A82-7F9A21435C8D}"/>
            </a:ext>
          </a:extLst>
        </xdr:cNvPr>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76454</xdr:rowOff>
    </xdr:from>
    <xdr:to>
      <xdr:col>102</xdr:col>
      <xdr:colOff>165100</xdr:colOff>
      <xdr:row>86</xdr:row>
      <xdr:rowOff>6604</xdr:rowOff>
    </xdr:to>
    <xdr:sp macro="" textlink="">
      <xdr:nvSpPr>
        <xdr:cNvPr id="714" name="楕円 713">
          <a:extLst>
            <a:ext uri="{FF2B5EF4-FFF2-40B4-BE49-F238E27FC236}">
              <a16:creationId xmlns:a16="http://schemas.microsoft.com/office/drawing/2014/main" id="{7A321375-33DB-4A46-8A14-98F548505B07}"/>
            </a:ext>
          </a:extLst>
        </xdr:cNvPr>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127254</xdr:rowOff>
    </xdr:to>
    <xdr:cxnSp macro="">
      <xdr:nvCxnSpPr>
        <xdr:cNvPr id="715" name="直線コネクタ 714">
          <a:extLst>
            <a:ext uri="{FF2B5EF4-FFF2-40B4-BE49-F238E27FC236}">
              <a16:creationId xmlns:a16="http://schemas.microsoft.com/office/drawing/2014/main" id="{25EED140-D226-485F-8B2E-0AB4910DB539}"/>
            </a:ext>
          </a:extLst>
        </xdr:cNvPr>
        <xdr:cNvCxnSpPr/>
      </xdr:nvCxnSpPr>
      <xdr:spPr>
        <a:xfrm flipV="1">
          <a:off x="19545300" y="14595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716" name="楕円 715">
          <a:extLst>
            <a:ext uri="{FF2B5EF4-FFF2-40B4-BE49-F238E27FC236}">
              <a16:creationId xmlns:a16="http://schemas.microsoft.com/office/drawing/2014/main" id="{FD81942B-DF4B-4FC6-97FB-ABCD8EAD2391}"/>
            </a:ext>
          </a:extLst>
        </xdr:cNvPr>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127254</xdr:rowOff>
    </xdr:to>
    <xdr:cxnSp macro="">
      <xdr:nvCxnSpPr>
        <xdr:cNvPr id="717" name="直線コネクタ 716">
          <a:extLst>
            <a:ext uri="{FF2B5EF4-FFF2-40B4-BE49-F238E27FC236}">
              <a16:creationId xmlns:a16="http://schemas.microsoft.com/office/drawing/2014/main" id="{4E20189C-17CF-4959-8D69-F078396763FB}"/>
            </a:ext>
          </a:extLst>
        </xdr:cNvPr>
        <xdr:cNvCxnSpPr/>
      </xdr:nvCxnSpPr>
      <xdr:spPr>
        <a:xfrm>
          <a:off x="18656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18" name="n_1aveValue【児童館】&#10;一人当たり面積">
          <a:extLst>
            <a:ext uri="{FF2B5EF4-FFF2-40B4-BE49-F238E27FC236}">
              <a16:creationId xmlns:a16="http://schemas.microsoft.com/office/drawing/2014/main" id="{3CC6C875-A55F-4A77-BE7B-3115850BAA57}"/>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19" name="n_2aveValue【児童館】&#10;一人当たり面積">
          <a:extLst>
            <a:ext uri="{FF2B5EF4-FFF2-40B4-BE49-F238E27FC236}">
              <a16:creationId xmlns:a16="http://schemas.microsoft.com/office/drawing/2014/main" id="{0FA805D1-618D-4966-B965-75DCFD41A71F}"/>
            </a:ext>
          </a:extLst>
        </xdr:cNvPr>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720" name="n_3aveValue【児童館】&#10;一人当たり面積">
          <a:extLst>
            <a:ext uri="{FF2B5EF4-FFF2-40B4-BE49-F238E27FC236}">
              <a16:creationId xmlns:a16="http://schemas.microsoft.com/office/drawing/2014/main" id="{5DF0CAF4-1DFB-47A7-AA79-F317726B9BD1}"/>
            </a:ext>
          </a:extLst>
        </xdr:cNvPr>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21" name="n_4aveValue【児童館】&#10;一人当たり面積">
          <a:extLst>
            <a:ext uri="{FF2B5EF4-FFF2-40B4-BE49-F238E27FC236}">
              <a16:creationId xmlns:a16="http://schemas.microsoft.com/office/drawing/2014/main" id="{C3BFECAE-426E-4C14-A1EC-0F639E89A69B}"/>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722" name="n_2mainValue【児童館】&#10;一人当たり面積">
          <a:extLst>
            <a:ext uri="{FF2B5EF4-FFF2-40B4-BE49-F238E27FC236}">
              <a16:creationId xmlns:a16="http://schemas.microsoft.com/office/drawing/2014/main" id="{96DDB628-E26B-4E9F-BC35-CF28D7F4A3A3}"/>
            </a:ext>
          </a:extLst>
        </xdr:cNvPr>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23" name="n_3mainValue【児童館】&#10;一人当たり面積">
          <a:extLst>
            <a:ext uri="{FF2B5EF4-FFF2-40B4-BE49-F238E27FC236}">
              <a16:creationId xmlns:a16="http://schemas.microsoft.com/office/drawing/2014/main" id="{F9D5DF68-5829-4FBB-AC3A-5E8A80FEA67B}"/>
            </a:ext>
          </a:extLst>
        </xdr:cNvPr>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724" name="n_4mainValue【児童館】&#10;一人当たり面積">
          <a:extLst>
            <a:ext uri="{FF2B5EF4-FFF2-40B4-BE49-F238E27FC236}">
              <a16:creationId xmlns:a16="http://schemas.microsoft.com/office/drawing/2014/main" id="{C9014B95-766F-44DA-AA8D-099D08BB85A4}"/>
            </a:ext>
          </a:extLst>
        </xdr:cNvPr>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id="{0AB636CA-BE66-42EB-BD52-96CBF6516E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id="{20EC2F0D-BC3A-43F5-8BBE-2A3945B598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id="{DB1E268A-1B32-4435-A7F6-D6DD58969F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id="{D54F0D01-5795-4E60-8A09-3CE8E858AA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id="{83D5BFA6-E287-4103-B7B9-E4B03A2E5F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id="{08DBA9BA-7A88-40C8-9A95-333B2A7C2B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id="{FCC43033-CF46-4618-A05D-624B55C913F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id="{B590BC7E-4FC4-4012-B030-B770736F8A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id="{F456AFCA-1C03-4608-9417-92A736BB44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id="{87875732-3D5A-4A8F-9933-3C576994E7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a:extLst>
            <a:ext uri="{FF2B5EF4-FFF2-40B4-BE49-F238E27FC236}">
              <a16:creationId xmlns:a16="http://schemas.microsoft.com/office/drawing/2014/main" id="{766BB197-3637-493C-8CE4-136E23B18D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6" name="直線コネクタ 735">
          <a:extLst>
            <a:ext uri="{FF2B5EF4-FFF2-40B4-BE49-F238E27FC236}">
              <a16:creationId xmlns:a16="http://schemas.microsoft.com/office/drawing/2014/main" id="{7EDD62A0-29C7-461D-BA65-5F9F778A742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37" name="テキスト ボックス 736">
          <a:extLst>
            <a:ext uri="{FF2B5EF4-FFF2-40B4-BE49-F238E27FC236}">
              <a16:creationId xmlns:a16="http://schemas.microsoft.com/office/drawing/2014/main" id="{069F70B9-3B77-4995-9C20-E0219A3344B3}"/>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8" name="直線コネクタ 737">
          <a:extLst>
            <a:ext uri="{FF2B5EF4-FFF2-40B4-BE49-F238E27FC236}">
              <a16:creationId xmlns:a16="http://schemas.microsoft.com/office/drawing/2014/main" id="{461D14FA-B7FC-4ACA-9E6A-84D4D91C9BC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9" name="テキスト ボックス 738">
          <a:extLst>
            <a:ext uri="{FF2B5EF4-FFF2-40B4-BE49-F238E27FC236}">
              <a16:creationId xmlns:a16="http://schemas.microsoft.com/office/drawing/2014/main" id="{2A0F8256-D897-4243-BD15-81C0EDC9617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0" name="直線コネクタ 739">
          <a:extLst>
            <a:ext uri="{FF2B5EF4-FFF2-40B4-BE49-F238E27FC236}">
              <a16:creationId xmlns:a16="http://schemas.microsoft.com/office/drawing/2014/main" id="{881131B3-4D54-4C9F-BBF6-272433BE926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1" name="テキスト ボックス 740">
          <a:extLst>
            <a:ext uri="{FF2B5EF4-FFF2-40B4-BE49-F238E27FC236}">
              <a16:creationId xmlns:a16="http://schemas.microsoft.com/office/drawing/2014/main" id="{C31F8FBE-AAD1-47D1-91B0-58E5DA68938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2" name="直線コネクタ 741">
          <a:extLst>
            <a:ext uri="{FF2B5EF4-FFF2-40B4-BE49-F238E27FC236}">
              <a16:creationId xmlns:a16="http://schemas.microsoft.com/office/drawing/2014/main" id="{4E2C77EB-97F4-4D5F-8F47-7C828BDC69E6}"/>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3" name="テキスト ボックス 742">
          <a:extLst>
            <a:ext uri="{FF2B5EF4-FFF2-40B4-BE49-F238E27FC236}">
              <a16:creationId xmlns:a16="http://schemas.microsoft.com/office/drawing/2014/main" id="{280D3C74-D4E1-4D49-BF2D-9BB948E1BC9A}"/>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4BF6E618-5736-4B70-9CB4-81AA2D85EB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5" name="テキスト ボックス 744">
          <a:extLst>
            <a:ext uri="{FF2B5EF4-FFF2-40B4-BE49-F238E27FC236}">
              <a16:creationId xmlns:a16="http://schemas.microsoft.com/office/drawing/2014/main" id="{24E38283-8F43-4F7E-A4D0-336F8A2AD37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a:extLst>
            <a:ext uri="{FF2B5EF4-FFF2-40B4-BE49-F238E27FC236}">
              <a16:creationId xmlns:a16="http://schemas.microsoft.com/office/drawing/2014/main" id="{CB108FE4-24C3-49EC-8712-E9C557804C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47" name="直線コネクタ 746">
          <a:extLst>
            <a:ext uri="{FF2B5EF4-FFF2-40B4-BE49-F238E27FC236}">
              <a16:creationId xmlns:a16="http://schemas.microsoft.com/office/drawing/2014/main" id="{75E0D26F-2E16-4896-BAD7-9FA432913A0D}"/>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48" name="【公民館】&#10;有形固定資産減価償却率最小値テキスト">
          <a:extLst>
            <a:ext uri="{FF2B5EF4-FFF2-40B4-BE49-F238E27FC236}">
              <a16:creationId xmlns:a16="http://schemas.microsoft.com/office/drawing/2014/main" id="{AF041FE5-4190-4974-9C91-79D9BB2A2F33}"/>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9" name="直線コネクタ 748">
          <a:extLst>
            <a:ext uri="{FF2B5EF4-FFF2-40B4-BE49-F238E27FC236}">
              <a16:creationId xmlns:a16="http://schemas.microsoft.com/office/drawing/2014/main" id="{734EB644-A038-48D4-8A64-3ECD8B49A7CB}"/>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50" name="【公民館】&#10;有形固定資産減価償却率最大値テキスト">
          <a:extLst>
            <a:ext uri="{FF2B5EF4-FFF2-40B4-BE49-F238E27FC236}">
              <a16:creationId xmlns:a16="http://schemas.microsoft.com/office/drawing/2014/main" id="{D4707F2E-85DE-473C-AEFE-FD36488E1BE5}"/>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51" name="直線コネクタ 750">
          <a:extLst>
            <a:ext uri="{FF2B5EF4-FFF2-40B4-BE49-F238E27FC236}">
              <a16:creationId xmlns:a16="http://schemas.microsoft.com/office/drawing/2014/main" id="{0DFCE12B-696A-4F38-B6F7-363B28350F33}"/>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752" name="【公民館】&#10;有形固定資産減価償却率平均値テキスト">
          <a:extLst>
            <a:ext uri="{FF2B5EF4-FFF2-40B4-BE49-F238E27FC236}">
              <a16:creationId xmlns:a16="http://schemas.microsoft.com/office/drawing/2014/main" id="{FEC26A8D-06F6-4843-B4EC-F91E7D831B41}"/>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53" name="フローチャート: 判断 752">
          <a:extLst>
            <a:ext uri="{FF2B5EF4-FFF2-40B4-BE49-F238E27FC236}">
              <a16:creationId xmlns:a16="http://schemas.microsoft.com/office/drawing/2014/main" id="{63B0B69A-E7D9-403F-8A47-8D0A3ED23E5E}"/>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54" name="フローチャート: 判断 753">
          <a:extLst>
            <a:ext uri="{FF2B5EF4-FFF2-40B4-BE49-F238E27FC236}">
              <a16:creationId xmlns:a16="http://schemas.microsoft.com/office/drawing/2014/main" id="{ECA64C23-165D-4FE3-85CE-1F710D989B7D}"/>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55" name="フローチャート: 判断 754">
          <a:extLst>
            <a:ext uri="{FF2B5EF4-FFF2-40B4-BE49-F238E27FC236}">
              <a16:creationId xmlns:a16="http://schemas.microsoft.com/office/drawing/2014/main" id="{054F2985-9273-4985-91C1-9589A52AF222}"/>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56" name="フローチャート: 判断 755">
          <a:extLst>
            <a:ext uri="{FF2B5EF4-FFF2-40B4-BE49-F238E27FC236}">
              <a16:creationId xmlns:a16="http://schemas.microsoft.com/office/drawing/2014/main" id="{DD0B4BD7-6426-4C16-99D5-4E14656973B8}"/>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57" name="フローチャート: 判断 756">
          <a:extLst>
            <a:ext uri="{FF2B5EF4-FFF2-40B4-BE49-F238E27FC236}">
              <a16:creationId xmlns:a16="http://schemas.microsoft.com/office/drawing/2014/main" id="{4B846640-4E88-4CBD-8087-E54CBDE0BDDF}"/>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857FC018-D7E1-4DB6-AD77-C0C5C9B7A9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D4B61BC4-6859-484B-B092-80122DE2B90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57B04DB9-B05F-4D5F-8EFE-0BFD1F94C4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5141F84E-6F17-4EBF-9F05-506C073BE4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AFD3663E-0F50-4157-845E-B9B72A2C89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66548</xdr:rowOff>
    </xdr:from>
    <xdr:to>
      <xdr:col>85</xdr:col>
      <xdr:colOff>177800</xdr:colOff>
      <xdr:row>104</xdr:row>
      <xdr:rowOff>168148</xdr:rowOff>
    </xdr:to>
    <xdr:sp macro="" textlink="">
      <xdr:nvSpPr>
        <xdr:cNvPr id="763" name="楕円 762">
          <a:extLst>
            <a:ext uri="{FF2B5EF4-FFF2-40B4-BE49-F238E27FC236}">
              <a16:creationId xmlns:a16="http://schemas.microsoft.com/office/drawing/2014/main" id="{45F6413E-867A-403D-8233-CADA8F4F1EAA}"/>
            </a:ext>
          </a:extLst>
        </xdr:cNvPr>
        <xdr:cNvSpPr/>
      </xdr:nvSpPr>
      <xdr:spPr>
        <a:xfrm>
          <a:off x="16268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89425</xdr:rowOff>
    </xdr:from>
    <xdr:ext cx="405111" cy="259045"/>
    <xdr:sp macro="" textlink="">
      <xdr:nvSpPr>
        <xdr:cNvPr id="764" name="【公民館】&#10;有形固定資産減価償却率該当値テキスト">
          <a:extLst>
            <a:ext uri="{FF2B5EF4-FFF2-40B4-BE49-F238E27FC236}">
              <a16:creationId xmlns:a16="http://schemas.microsoft.com/office/drawing/2014/main" id="{93A862DD-8197-4ADC-B9ED-B2D58CE475CF}"/>
            </a:ext>
          </a:extLst>
        </xdr:cNvPr>
        <xdr:cNvSpPr txBox="1"/>
      </xdr:nvSpPr>
      <xdr:spPr>
        <a:xfrm>
          <a:off x="16357600" y="177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144272</xdr:rowOff>
    </xdr:from>
    <xdr:to>
      <xdr:col>81</xdr:col>
      <xdr:colOff>101600</xdr:colOff>
      <xdr:row>105</xdr:row>
      <xdr:rowOff>74422</xdr:rowOff>
    </xdr:to>
    <xdr:sp macro="" textlink="">
      <xdr:nvSpPr>
        <xdr:cNvPr id="765" name="楕円 764">
          <a:extLst>
            <a:ext uri="{FF2B5EF4-FFF2-40B4-BE49-F238E27FC236}">
              <a16:creationId xmlns:a16="http://schemas.microsoft.com/office/drawing/2014/main" id="{0E469785-E3A3-4D70-8127-B2BC1A0607C9}"/>
            </a:ext>
          </a:extLst>
        </xdr:cNvPr>
        <xdr:cNvSpPr/>
      </xdr:nvSpPr>
      <xdr:spPr>
        <a:xfrm>
          <a:off x="15430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117348</xdr:rowOff>
    </xdr:from>
    <xdr:to>
      <xdr:col>85</xdr:col>
      <xdr:colOff>127000</xdr:colOff>
      <xdr:row>105</xdr:row>
      <xdr:rowOff>23622</xdr:rowOff>
    </xdr:to>
    <xdr:cxnSp macro="">
      <xdr:nvCxnSpPr>
        <xdr:cNvPr id="766" name="直線コネクタ 765">
          <a:extLst>
            <a:ext uri="{FF2B5EF4-FFF2-40B4-BE49-F238E27FC236}">
              <a16:creationId xmlns:a16="http://schemas.microsoft.com/office/drawing/2014/main" id="{476B6273-30D5-4541-BA62-30BA16E286A4}"/>
            </a:ext>
          </a:extLst>
        </xdr:cNvPr>
        <xdr:cNvCxnSpPr/>
      </xdr:nvCxnSpPr>
      <xdr:spPr>
        <a:xfrm flipV="1">
          <a:off x="15481300" y="179481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55118</xdr:rowOff>
    </xdr:from>
    <xdr:to>
      <xdr:col>76</xdr:col>
      <xdr:colOff>165100</xdr:colOff>
      <xdr:row>105</xdr:row>
      <xdr:rowOff>156718</xdr:rowOff>
    </xdr:to>
    <xdr:sp macro="" textlink="">
      <xdr:nvSpPr>
        <xdr:cNvPr id="767" name="楕円 766">
          <a:extLst>
            <a:ext uri="{FF2B5EF4-FFF2-40B4-BE49-F238E27FC236}">
              <a16:creationId xmlns:a16="http://schemas.microsoft.com/office/drawing/2014/main" id="{954AED94-7504-44A3-9011-8747E725F3C5}"/>
            </a:ext>
          </a:extLst>
        </xdr:cNvPr>
        <xdr:cNvSpPr/>
      </xdr:nvSpPr>
      <xdr:spPr>
        <a:xfrm>
          <a:off x="14541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23622</xdr:rowOff>
    </xdr:from>
    <xdr:to>
      <xdr:col>81</xdr:col>
      <xdr:colOff>50800</xdr:colOff>
      <xdr:row>105</xdr:row>
      <xdr:rowOff>105918</xdr:rowOff>
    </xdr:to>
    <xdr:cxnSp macro="">
      <xdr:nvCxnSpPr>
        <xdr:cNvPr id="768" name="直線コネクタ 767">
          <a:extLst>
            <a:ext uri="{FF2B5EF4-FFF2-40B4-BE49-F238E27FC236}">
              <a16:creationId xmlns:a16="http://schemas.microsoft.com/office/drawing/2014/main" id="{BDAE406E-5FDD-4070-A821-7B8AFD10A7B9}"/>
            </a:ext>
          </a:extLst>
        </xdr:cNvPr>
        <xdr:cNvCxnSpPr/>
      </xdr:nvCxnSpPr>
      <xdr:spPr>
        <a:xfrm flipV="1">
          <a:off x="14592300" y="180258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64263</xdr:rowOff>
    </xdr:from>
    <xdr:to>
      <xdr:col>72</xdr:col>
      <xdr:colOff>38100</xdr:colOff>
      <xdr:row>105</xdr:row>
      <xdr:rowOff>165863</xdr:rowOff>
    </xdr:to>
    <xdr:sp macro="" textlink="">
      <xdr:nvSpPr>
        <xdr:cNvPr id="769" name="楕円 768">
          <a:extLst>
            <a:ext uri="{FF2B5EF4-FFF2-40B4-BE49-F238E27FC236}">
              <a16:creationId xmlns:a16="http://schemas.microsoft.com/office/drawing/2014/main" id="{16735A5B-18A6-413A-868B-C5B3A5C00151}"/>
            </a:ext>
          </a:extLst>
        </xdr:cNvPr>
        <xdr:cNvSpPr/>
      </xdr:nvSpPr>
      <xdr:spPr>
        <a:xfrm>
          <a:off x="1365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105918</xdr:rowOff>
    </xdr:from>
    <xdr:to>
      <xdr:col>76</xdr:col>
      <xdr:colOff>114300</xdr:colOff>
      <xdr:row>105</xdr:row>
      <xdr:rowOff>115063</xdr:rowOff>
    </xdr:to>
    <xdr:cxnSp macro="">
      <xdr:nvCxnSpPr>
        <xdr:cNvPr id="770" name="直線コネクタ 769">
          <a:extLst>
            <a:ext uri="{FF2B5EF4-FFF2-40B4-BE49-F238E27FC236}">
              <a16:creationId xmlns:a16="http://schemas.microsoft.com/office/drawing/2014/main" id="{0E38FC56-1A84-4E2C-A87C-9D4F81B9165E}"/>
            </a:ext>
          </a:extLst>
        </xdr:cNvPr>
        <xdr:cNvCxnSpPr/>
      </xdr:nvCxnSpPr>
      <xdr:spPr>
        <a:xfrm flipV="1">
          <a:off x="13703300" y="181081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132842</xdr:rowOff>
    </xdr:from>
    <xdr:to>
      <xdr:col>67</xdr:col>
      <xdr:colOff>101600</xdr:colOff>
      <xdr:row>105</xdr:row>
      <xdr:rowOff>62992</xdr:rowOff>
    </xdr:to>
    <xdr:sp macro="" textlink="">
      <xdr:nvSpPr>
        <xdr:cNvPr id="771" name="楕円 770">
          <a:extLst>
            <a:ext uri="{FF2B5EF4-FFF2-40B4-BE49-F238E27FC236}">
              <a16:creationId xmlns:a16="http://schemas.microsoft.com/office/drawing/2014/main" id="{5C33C0E1-ECC6-49B6-A9A3-B19D4FB50563}"/>
            </a:ext>
          </a:extLst>
        </xdr:cNvPr>
        <xdr:cNvSpPr/>
      </xdr:nvSpPr>
      <xdr:spPr>
        <a:xfrm>
          <a:off x="127635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xdr:rowOff>
    </xdr:from>
    <xdr:to>
      <xdr:col>71</xdr:col>
      <xdr:colOff>177800</xdr:colOff>
      <xdr:row>105</xdr:row>
      <xdr:rowOff>115063</xdr:rowOff>
    </xdr:to>
    <xdr:cxnSp macro="">
      <xdr:nvCxnSpPr>
        <xdr:cNvPr id="772" name="直線コネクタ 771">
          <a:extLst>
            <a:ext uri="{FF2B5EF4-FFF2-40B4-BE49-F238E27FC236}">
              <a16:creationId xmlns:a16="http://schemas.microsoft.com/office/drawing/2014/main" id="{43C867FD-8518-436D-9802-97E5C9A3619F}"/>
            </a:ext>
          </a:extLst>
        </xdr:cNvPr>
        <xdr:cNvCxnSpPr/>
      </xdr:nvCxnSpPr>
      <xdr:spPr>
        <a:xfrm>
          <a:off x="12814300" y="18014442"/>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773" name="n_1aveValue【公民館】&#10;有形固定資産減価償却率">
          <a:extLst>
            <a:ext uri="{FF2B5EF4-FFF2-40B4-BE49-F238E27FC236}">
              <a16:creationId xmlns:a16="http://schemas.microsoft.com/office/drawing/2014/main" id="{C2687BB2-B99C-430D-A572-6612BC1C0776}"/>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774" name="n_2aveValue【公民館】&#10;有形固定資産減価償却率">
          <a:extLst>
            <a:ext uri="{FF2B5EF4-FFF2-40B4-BE49-F238E27FC236}">
              <a16:creationId xmlns:a16="http://schemas.microsoft.com/office/drawing/2014/main" id="{8373511C-B33B-4E70-81B2-C0354099B728}"/>
            </a:ext>
          </a:extLst>
        </xdr:cNvPr>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775" name="n_3aveValue【公民館】&#10;有形固定資産減価償却率">
          <a:extLst>
            <a:ext uri="{FF2B5EF4-FFF2-40B4-BE49-F238E27FC236}">
              <a16:creationId xmlns:a16="http://schemas.microsoft.com/office/drawing/2014/main" id="{503FDE7B-9D14-4E11-8823-5A18225C6ACD}"/>
            </a:ext>
          </a:extLst>
        </xdr:cNvPr>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776" name="n_4aveValue【公民館】&#10;有形固定資産減価償却率">
          <a:extLst>
            <a:ext uri="{FF2B5EF4-FFF2-40B4-BE49-F238E27FC236}">
              <a16:creationId xmlns:a16="http://schemas.microsoft.com/office/drawing/2014/main" id="{22972033-D152-4047-9D13-ACC50C597CE4}"/>
            </a:ext>
          </a:extLst>
        </xdr:cNvPr>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65549</xdr:rowOff>
    </xdr:from>
    <xdr:ext cx="405111" cy="259045"/>
    <xdr:sp macro="" textlink="">
      <xdr:nvSpPr>
        <xdr:cNvPr id="777" name="n_1mainValue【公民館】&#10;有形固定資産減価償却率">
          <a:extLst>
            <a:ext uri="{FF2B5EF4-FFF2-40B4-BE49-F238E27FC236}">
              <a16:creationId xmlns:a16="http://schemas.microsoft.com/office/drawing/2014/main" id="{5E21F30F-648C-4F60-980A-C0AD1CB4AF3B}"/>
            </a:ext>
          </a:extLst>
        </xdr:cNvPr>
        <xdr:cNvSpPr txBox="1"/>
      </xdr:nvSpPr>
      <xdr:spPr>
        <a:xfrm>
          <a:off x="15266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147845</xdr:rowOff>
    </xdr:from>
    <xdr:ext cx="405111" cy="259045"/>
    <xdr:sp macro="" textlink="">
      <xdr:nvSpPr>
        <xdr:cNvPr id="778" name="n_2mainValue【公民館】&#10;有形固定資産減価償却率">
          <a:extLst>
            <a:ext uri="{FF2B5EF4-FFF2-40B4-BE49-F238E27FC236}">
              <a16:creationId xmlns:a16="http://schemas.microsoft.com/office/drawing/2014/main" id="{4C89EB04-6FE9-4D15-A93A-1ACF4649CAC9}"/>
            </a:ext>
          </a:extLst>
        </xdr:cNvPr>
        <xdr:cNvSpPr txBox="1"/>
      </xdr:nvSpPr>
      <xdr:spPr>
        <a:xfrm>
          <a:off x="143897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156990</xdr:rowOff>
    </xdr:from>
    <xdr:ext cx="405111" cy="259045"/>
    <xdr:sp macro="" textlink="">
      <xdr:nvSpPr>
        <xdr:cNvPr id="779" name="n_3mainValue【公民館】&#10;有形固定資産減価償却率">
          <a:extLst>
            <a:ext uri="{FF2B5EF4-FFF2-40B4-BE49-F238E27FC236}">
              <a16:creationId xmlns:a16="http://schemas.microsoft.com/office/drawing/2014/main" id="{3F598593-1B52-4E86-8193-DFB80D30F0B7}"/>
            </a:ext>
          </a:extLst>
        </xdr:cNvPr>
        <xdr:cNvSpPr txBox="1"/>
      </xdr:nvSpPr>
      <xdr:spPr>
        <a:xfrm>
          <a:off x="135007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54119</xdr:rowOff>
    </xdr:from>
    <xdr:ext cx="405111" cy="259045"/>
    <xdr:sp macro="" textlink="">
      <xdr:nvSpPr>
        <xdr:cNvPr id="780" name="n_4mainValue【公民館】&#10;有形固定資産減価償却率">
          <a:extLst>
            <a:ext uri="{FF2B5EF4-FFF2-40B4-BE49-F238E27FC236}">
              <a16:creationId xmlns:a16="http://schemas.microsoft.com/office/drawing/2014/main" id="{677D7D7F-BF80-41E7-A704-CDA60FD40FA2}"/>
            </a:ext>
          </a:extLst>
        </xdr:cNvPr>
        <xdr:cNvSpPr txBox="1"/>
      </xdr:nvSpPr>
      <xdr:spPr>
        <a:xfrm>
          <a:off x="12611744" y="1805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C839652B-EF8F-4126-A232-67C55CA9E5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9097ED4E-CE4B-452D-AD06-65242B4424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EFB25ED1-D3C2-4FA2-B88B-3A29B8BCBD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F36D2C2C-E2F8-4C65-A5BD-24E63EF493E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01DD0141-918B-4CC0-A81D-8794CD139D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6D8DFF08-22E4-40AB-9A3A-1D4545EFF1C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B29ED73E-B2C0-431A-BC38-6F0DE14942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C527D1DC-4A79-441D-B572-E0410D1EA7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B0A257C9-8C3D-4095-A4FA-D0D6C6356DB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CEDB48F6-82D3-4C14-97C3-66F9786151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1" name="直線コネクタ 790">
          <a:extLst>
            <a:ext uri="{FF2B5EF4-FFF2-40B4-BE49-F238E27FC236}">
              <a16:creationId xmlns:a16="http://schemas.microsoft.com/office/drawing/2014/main" id="{E3C13095-BD42-413B-BD58-ADCC3FC2732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2" name="テキスト ボックス 791">
          <a:extLst>
            <a:ext uri="{FF2B5EF4-FFF2-40B4-BE49-F238E27FC236}">
              <a16:creationId xmlns:a16="http://schemas.microsoft.com/office/drawing/2014/main" id="{66EB1705-10FE-4FE7-A11F-21AE234FC70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3" name="直線コネクタ 792">
          <a:extLst>
            <a:ext uri="{FF2B5EF4-FFF2-40B4-BE49-F238E27FC236}">
              <a16:creationId xmlns:a16="http://schemas.microsoft.com/office/drawing/2014/main" id="{77006F6D-0A53-4939-BF03-A561FDEFB58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4" name="テキスト ボックス 793">
          <a:extLst>
            <a:ext uri="{FF2B5EF4-FFF2-40B4-BE49-F238E27FC236}">
              <a16:creationId xmlns:a16="http://schemas.microsoft.com/office/drawing/2014/main" id="{7BACF185-B786-4867-9CD7-DEF96F5CD58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5" name="直線コネクタ 794">
          <a:extLst>
            <a:ext uri="{FF2B5EF4-FFF2-40B4-BE49-F238E27FC236}">
              <a16:creationId xmlns:a16="http://schemas.microsoft.com/office/drawing/2014/main" id="{FAFFF3B3-2833-41B5-B961-6C55C97F492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6" name="テキスト ボックス 795">
          <a:extLst>
            <a:ext uri="{FF2B5EF4-FFF2-40B4-BE49-F238E27FC236}">
              <a16:creationId xmlns:a16="http://schemas.microsoft.com/office/drawing/2014/main" id="{F171789E-B541-4D27-9082-284410EDE57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7" name="直線コネクタ 796">
          <a:extLst>
            <a:ext uri="{FF2B5EF4-FFF2-40B4-BE49-F238E27FC236}">
              <a16:creationId xmlns:a16="http://schemas.microsoft.com/office/drawing/2014/main" id="{004E8805-8511-4586-9085-41DA068DBEB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8" name="テキスト ボックス 797">
          <a:extLst>
            <a:ext uri="{FF2B5EF4-FFF2-40B4-BE49-F238E27FC236}">
              <a16:creationId xmlns:a16="http://schemas.microsoft.com/office/drawing/2014/main" id="{D08F3141-BEED-4B5B-80D0-91421494119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9" name="直線コネクタ 798">
          <a:extLst>
            <a:ext uri="{FF2B5EF4-FFF2-40B4-BE49-F238E27FC236}">
              <a16:creationId xmlns:a16="http://schemas.microsoft.com/office/drawing/2014/main" id="{FBA43571-C33A-489A-888B-E5A6476CF73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0" name="テキスト ボックス 799">
          <a:extLst>
            <a:ext uri="{FF2B5EF4-FFF2-40B4-BE49-F238E27FC236}">
              <a16:creationId xmlns:a16="http://schemas.microsoft.com/office/drawing/2014/main" id="{FC9C9B95-4DC7-4C0B-B534-99DD4609128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1" name="直線コネクタ 800">
          <a:extLst>
            <a:ext uri="{FF2B5EF4-FFF2-40B4-BE49-F238E27FC236}">
              <a16:creationId xmlns:a16="http://schemas.microsoft.com/office/drawing/2014/main" id="{9E74127E-E6FA-4B2B-B166-B148A256BC5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2" name="テキスト ボックス 801">
          <a:extLst>
            <a:ext uri="{FF2B5EF4-FFF2-40B4-BE49-F238E27FC236}">
              <a16:creationId xmlns:a16="http://schemas.microsoft.com/office/drawing/2014/main" id="{6B0990B6-3BE4-4EDD-AC98-B4D92F9FF28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a:extLst>
            <a:ext uri="{FF2B5EF4-FFF2-40B4-BE49-F238E27FC236}">
              <a16:creationId xmlns:a16="http://schemas.microsoft.com/office/drawing/2014/main" id="{23C59909-71E1-435B-B110-8862CC1880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a:extLst>
            <a:ext uri="{FF2B5EF4-FFF2-40B4-BE49-F238E27FC236}">
              <a16:creationId xmlns:a16="http://schemas.microsoft.com/office/drawing/2014/main" id="{8A89B74D-2D2A-4CA7-A7BE-03F3705AF9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a:extLst>
            <a:ext uri="{FF2B5EF4-FFF2-40B4-BE49-F238E27FC236}">
              <a16:creationId xmlns:a16="http://schemas.microsoft.com/office/drawing/2014/main" id="{71EB20B1-C3D6-4935-9403-986E05D1B2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06" name="直線コネクタ 805">
          <a:extLst>
            <a:ext uri="{FF2B5EF4-FFF2-40B4-BE49-F238E27FC236}">
              <a16:creationId xmlns:a16="http://schemas.microsoft.com/office/drawing/2014/main" id="{7650ABEF-64F0-45BF-AFF3-D78037AD6655}"/>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7" name="【公民館】&#10;一人当たり面積最小値テキスト">
          <a:extLst>
            <a:ext uri="{FF2B5EF4-FFF2-40B4-BE49-F238E27FC236}">
              <a16:creationId xmlns:a16="http://schemas.microsoft.com/office/drawing/2014/main" id="{A52D3482-5076-4670-BC11-E9DE7C47C06A}"/>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8" name="直線コネクタ 807">
          <a:extLst>
            <a:ext uri="{FF2B5EF4-FFF2-40B4-BE49-F238E27FC236}">
              <a16:creationId xmlns:a16="http://schemas.microsoft.com/office/drawing/2014/main" id="{CA1AB197-E75B-4CE9-B7DD-8009334A27DB}"/>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09" name="【公民館】&#10;一人当たり面積最大値テキスト">
          <a:extLst>
            <a:ext uri="{FF2B5EF4-FFF2-40B4-BE49-F238E27FC236}">
              <a16:creationId xmlns:a16="http://schemas.microsoft.com/office/drawing/2014/main" id="{6F76F84D-669E-4AC2-95B6-9162C35CDAEA}"/>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10" name="直線コネクタ 809">
          <a:extLst>
            <a:ext uri="{FF2B5EF4-FFF2-40B4-BE49-F238E27FC236}">
              <a16:creationId xmlns:a16="http://schemas.microsoft.com/office/drawing/2014/main" id="{B6DAE8AB-2A5C-407F-8724-B67F13A66528}"/>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811" name="【公民館】&#10;一人当たり面積平均値テキスト">
          <a:extLst>
            <a:ext uri="{FF2B5EF4-FFF2-40B4-BE49-F238E27FC236}">
              <a16:creationId xmlns:a16="http://schemas.microsoft.com/office/drawing/2014/main" id="{F513A4BC-203B-4D56-A8DF-AAAED1808115}"/>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12" name="フローチャート: 判断 811">
          <a:extLst>
            <a:ext uri="{FF2B5EF4-FFF2-40B4-BE49-F238E27FC236}">
              <a16:creationId xmlns:a16="http://schemas.microsoft.com/office/drawing/2014/main" id="{A0E74279-3BA0-46EA-A27D-58AA58239CC9}"/>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13" name="フローチャート: 判断 812">
          <a:extLst>
            <a:ext uri="{FF2B5EF4-FFF2-40B4-BE49-F238E27FC236}">
              <a16:creationId xmlns:a16="http://schemas.microsoft.com/office/drawing/2014/main" id="{9BF5D347-29BC-45B9-A6E4-6B5B45BCE331}"/>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14" name="フローチャート: 判断 813">
          <a:extLst>
            <a:ext uri="{FF2B5EF4-FFF2-40B4-BE49-F238E27FC236}">
              <a16:creationId xmlns:a16="http://schemas.microsoft.com/office/drawing/2014/main" id="{CA25975C-A189-4CFB-AECD-3E7FFD8CA41F}"/>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15" name="フローチャート: 判断 814">
          <a:extLst>
            <a:ext uri="{FF2B5EF4-FFF2-40B4-BE49-F238E27FC236}">
              <a16:creationId xmlns:a16="http://schemas.microsoft.com/office/drawing/2014/main" id="{5B797FF7-B0A7-43A5-A998-30153A221F05}"/>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16" name="フローチャート: 判断 815">
          <a:extLst>
            <a:ext uri="{FF2B5EF4-FFF2-40B4-BE49-F238E27FC236}">
              <a16:creationId xmlns:a16="http://schemas.microsoft.com/office/drawing/2014/main" id="{200CA9EA-B862-45F6-89E6-DD08F029AA51}"/>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A117F143-6D93-4AEA-987A-CEF674F0B7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1EE2049F-3946-40F8-89CF-9733AEB05E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E10715DA-8ED0-4E93-8B91-22F8CFE2FF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B5DDD471-D110-41CE-BB46-3B72DE0CE21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52A81865-9DA7-4197-88A4-C87666D3A5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822" name="楕円 821">
          <a:extLst>
            <a:ext uri="{FF2B5EF4-FFF2-40B4-BE49-F238E27FC236}">
              <a16:creationId xmlns:a16="http://schemas.microsoft.com/office/drawing/2014/main" id="{6B9B981F-070D-4387-93F7-1223F8324AEC}"/>
            </a:ext>
          </a:extLst>
        </xdr:cNvPr>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165479</xdr:rowOff>
    </xdr:from>
    <xdr:ext cx="469744" cy="259045"/>
    <xdr:sp macro="" textlink="">
      <xdr:nvSpPr>
        <xdr:cNvPr id="823" name="【公民館】&#10;一人当たり面積該当値テキスト">
          <a:extLst>
            <a:ext uri="{FF2B5EF4-FFF2-40B4-BE49-F238E27FC236}">
              <a16:creationId xmlns:a16="http://schemas.microsoft.com/office/drawing/2014/main" id="{22DED880-DFAC-45C0-8ED6-16B97DBE3607}"/>
            </a:ext>
          </a:extLst>
        </xdr:cNvPr>
        <xdr:cNvSpPr txBox="1"/>
      </xdr:nvSpPr>
      <xdr:spPr>
        <a:xfrm>
          <a:off x="22199600"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24" name="楕円 823">
          <a:extLst>
            <a:ext uri="{FF2B5EF4-FFF2-40B4-BE49-F238E27FC236}">
              <a16:creationId xmlns:a16="http://schemas.microsoft.com/office/drawing/2014/main" id="{D4DE8066-6F9A-461F-9ACC-9EC221E73C8A}"/>
            </a:ext>
          </a:extLst>
        </xdr:cNvPr>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66402</xdr:rowOff>
    </xdr:to>
    <xdr:cxnSp macro="">
      <xdr:nvCxnSpPr>
        <xdr:cNvPr id="825" name="直線コネクタ 824">
          <a:extLst>
            <a:ext uri="{FF2B5EF4-FFF2-40B4-BE49-F238E27FC236}">
              <a16:creationId xmlns:a16="http://schemas.microsoft.com/office/drawing/2014/main" id="{E13EE32E-5CCD-4B3C-8C13-766D2B0EB519}"/>
            </a:ext>
          </a:extLst>
        </xdr:cNvPr>
        <xdr:cNvCxnSpPr/>
      </xdr:nvCxnSpPr>
      <xdr:spPr>
        <a:xfrm>
          <a:off x="21323300" y="1858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xdr:rowOff>
    </xdr:from>
    <xdr:to>
      <xdr:col>107</xdr:col>
      <xdr:colOff>101600</xdr:colOff>
      <xdr:row>108</xdr:row>
      <xdr:rowOff>109038</xdr:rowOff>
    </xdr:to>
    <xdr:sp macro="" textlink="">
      <xdr:nvSpPr>
        <xdr:cNvPr id="826" name="楕円 825">
          <a:extLst>
            <a:ext uri="{FF2B5EF4-FFF2-40B4-BE49-F238E27FC236}">
              <a16:creationId xmlns:a16="http://schemas.microsoft.com/office/drawing/2014/main" id="{7509391B-EBFB-454A-9434-37F5DD5BD775}"/>
            </a:ext>
          </a:extLst>
        </xdr:cNvPr>
        <xdr:cNvSpPr/>
      </xdr:nvSpPr>
      <xdr:spPr>
        <a:xfrm>
          <a:off x="20383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58238</xdr:rowOff>
    </xdr:from>
    <xdr:to>
      <xdr:col>111</xdr:col>
      <xdr:colOff>177800</xdr:colOff>
      <xdr:row>108</xdr:row>
      <xdr:rowOff>66402</xdr:rowOff>
    </xdr:to>
    <xdr:cxnSp macro="">
      <xdr:nvCxnSpPr>
        <xdr:cNvPr id="827" name="直線コネクタ 826">
          <a:extLst>
            <a:ext uri="{FF2B5EF4-FFF2-40B4-BE49-F238E27FC236}">
              <a16:creationId xmlns:a16="http://schemas.microsoft.com/office/drawing/2014/main" id="{97E8FF37-08D3-419B-AC9F-D8208BB2E16E}"/>
            </a:ext>
          </a:extLst>
        </xdr:cNvPr>
        <xdr:cNvCxnSpPr/>
      </xdr:nvCxnSpPr>
      <xdr:spPr>
        <a:xfrm>
          <a:off x="20434300" y="185748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828" name="楕円 827">
          <a:extLst>
            <a:ext uri="{FF2B5EF4-FFF2-40B4-BE49-F238E27FC236}">
              <a16:creationId xmlns:a16="http://schemas.microsoft.com/office/drawing/2014/main" id="{55E648E1-ED4C-4F3A-949E-DEEC12B76F52}"/>
            </a:ext>
          </a:extLst>
        </xdr:cNvPr>
        <xdr:cNvSpPr/>
      </xdr:nvSpPr>
      <xdr:spPr>
        <a:xfrm>
          <a:off x="19494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58238</xdr:rowOff>
    </xdr:from>
    <xdr:to>
      <xdr:col>107</xdr:col>
      <xdr:colOff>50800</xdr:colOff>
      <xdr:row>108</xdr:row>
      <xdr:rowOff>59871</xdr:rowOff>
    </xdr:to>
    <xdr:cxnSp macro="">
      <xdr:nvCxnSpPr>
        <xdr:cNvPr id="829" name="直線コネクタ 828">
          <a:extLst>
            <a:ext uri="{FF2B5EF4-FFF2-40B4-BE49-F238E27FC236}">
              <a16:creationId xmlns:a16="http://schemas.microsoft.com/office/drawing/2014/main" id="{B9E465A1-B762-4E61-B742-4B4CC88B8BFD}"/>
            </a:ext>
          </a:extLst>
        </xdr:cNvPr>
        <xdr:cNvCxnSpPr/>
      </xdr:nvCxnSpPr>
      <xdr:spPr>
        <a:xfrm flipV="1">
          <a:off x="19545300" y="185748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xdr:rowOff>
    </xdr:from>
    <xdr:to>
      <xdr:col>98</xdr:col>
      <xdr:colOff>38100</xdr:colOff>
      <xdr:row>108</xdr:row>
      <xdr:rowOff>102507</xdr:rowOff>
    </xdr:to>
    <xdr:sp macro="" textlink="">
      <xdr:nvSpPr>
        <xdr:cNvPr id="830" name="楕円 829">
          <a:extLst>
            <a:ext uri="{FF2B5EF4-FFF2-40B4-BE49-F238E27FC236}">
              <a16:creationId xmlns:a16="http://schemas.microsoft.com/office/drawing/2014/main" id="{8E416438-6CC1-46FA-9030-C124A9D58CAB}"/>
            </a:ext>
          </a:extLst>
        </xdr:cNvPr>
        <xdr:cNvSpPr/>
      </xdr:nvSpPr>
      <xdr:spPr>
        <a:xfrm>
          <a:off x="18605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51707</xdr:rowOff>
    </xdr:from>
    <xdr:to>
      <xdr:col>102</xdr:col>
      <xdr:colOff>114300</xdr:colOff>
      <xdr:row>108</xdr:row>
      <xdr:rowOff>59871</xdr:rowOff>
    </xdr:to>
    <xdr:cxnSp macro="">
      <xdr:nvCxnSpPr>
        <xdr:cNvPr id="831" name="直線コネクタ 830">
          <a:extLst>
            <a:ext uri="{FF2B5EF4-FFF2-40B4-BE49-F238E27FC236}">
              <a16:creationId xmlns:a16="http://schemas.microsoft.com/office/drawing/2014/main" id="{7EC48289-51BF-4808-A9BB-B8EF332FD4FD}"/>
            </a:ext>
          </a:extLst>
        </xdr:cNvPr>
        <xdr:cNvCxnSpPr/>
      </xdr:nvCxnSpPr>
      <xdr:spPr>
        <a:xfrm>
          <a:off x="18656300" y="1856830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832" name="n_1aveValue【公民館】&#10;一人当たり面積">
          <a:extLst>
            <a:ext uri="{FF2B5EF4-FFF2-40B4-BE49-F238E27FC236}">
              <a16:creationId xmlns:a16="http://schemas.microsoft.com/office/drawing/2014/main" id="{BFD368FE-8847-4B7C-A15E-381262E21CCD}"/>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833" name="n_2aveValue【公民館】&#10;一人当たり面積">
          <a:extLst>
            <a:ext uri="{FF2B5EF4-FFF2-40B4-BE49-F238E27FC236}">
              <a16:creationId xmlns:a16="http://schemas.microsoft.com/office/drawing/2014/main" id="{8F38DD51-B595-4887-BEE1-8EE8AD814F7D}"/>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834" name="n_3aveValue【公民館】&#10;一人当たり面積">
          <a:extLst>
            <a:ext uri="{FF2B5EF4-FFF2-40B4-BE49-F238E27FC236}">
              <a16:creationId xmlns:a16="http://schemas.microsoft.com/office/drawing/2014/main" id="{0E807114-535F-4E27-846A-80390DA957CB}"/>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835" name="n_4aveValue【公民館】&#10;一人当たり面積">
          <a:extLst>
            <a:ext uri="{FF2B5EF4-FFF2-40B4-BE49-F238E27FC236}">
              <a16:creationId xmlns:a16="http://schemas.microsoft.com/office/drawing/2014/main" id="{BE737BBA-E915-481E-97DC-B1C8985BE3EF}"/>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36" name="n_1mainValue【公民館】&#10;一人当たり面積">
          <a:extLst>
            <a:ext uri="{FF2B5EF4-FFF2-40B4-BE49-F238E27FC236}">
              <a16:creationId xmlns:a16="http://schemas.microsoft.com/office/drawing/2014/main" id="{1545B995-7C69-4CB1-ADE2-4B9983D71877}"/>
            </a:ext>
          </a:extLst>
        </xdr:cNvPr>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100165</xdr:rowOff>
    </xdr:from>
    <xdr:ext cx="469744" cy="259045"/>
    <xdr:sp macro="" textlink="">
      <xdr:nvSpPr>
        <xdr:cNvPr id="837" name="n_2mainValue【公民館】&#10;一人当たり面積">
          <a:extLst>
            <a:ext uri="{FF2B5EF4-FFF2-40B4-BE49-F238E27FC236}">
              <a16:creationId xmlns:a16="http://schemas.microsoft.com/office/drawing/2014/main" id="{B2873B92-566E-4697-B4AF-4D0DBA6D7458}"/>
            </a:ext>
          </a:extLst>
        </xdr:cNvPr>
        <xdr:cNvSpPr txBox="1"/>
      </xdr:nvSpPr>
      <xdr:spPr>
        <a:xfrm>
          <a:off x="20199427" y="1861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101798</xdr:rowOff>
    </xdr:from>
    <xdr:ext cx="469744" cy="259045"/>
    <xdr:sp macro="" textlink="">
      <xdr:nvSpPr>
        <xdr:cNvPr id="838" name="n_3mainValue【公民館】&#10;一人当たり面積">
          <a:extLst>
            <a:ext uri="{FF2B5EF4-FFF2-40B4-BE49-F238E27FC236}">
              <a16:creationId xmlns:a16="http://schemas.microsoft.com/office/drawing/2014/main" id="{054C49B7-4B29-459A-9410-4F676E2A8D1F}"/>
            </a:ext>
          </a:extLst>
        </xdr:cNvPr>
        <xdr:cNvSpPr txBox="1"/>
      </xdr:nvSpPr>
      <xdr:spPr>
        <a:xfrm>
          <a:off x="19310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93634</xdr:rowOff>
    </xdr:from>
    <xdr:ext cx="469744" cy="259045"/>
    <xdr:sp macro="" textlink="">
      <xdr:nvSpPr>
        <xdr:cNvPr id="839" name="n_4mainValue【公民館】&#10;一人当たり面積">
          <a:extLst>
            <a:ext uri="{FF2B5EF4-FFF2-40B4-BE49-F238E27FC236}">
              <a16:creationId xmlns:a16="http://schemas.microsoft.com/office/drawing/2014/main" id="{5E4098B6-9884-48D4-A640-2CD6E92B3B1C}"/>
            </a:ext>
          </a:extLst>
        </xdr:cNvPr>
        <xdr:cNvSpPr txBox="1"/>
      </xdr:nvSpPr>
      <xdr:spPr>
        <a:xfrm>
          <a:off x="18421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a16="http://schemas.microsoft.com/office/drawing/2014/main" id="{F24D5822-711A-4601-90F8-6FA49C17ED6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a16="http://schemas.microsoft.com/office/drawing/2014/main" id="{F2827238-2633-4F40-985C-994A3CA76A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a16="http://schemas.microsoft.com/office/drawing/2014/main" id="{D1E2C9EE-2954-4632-9701-0F46072A61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から平成７年にかけて、学校教育系施設及び公営住宅を中心に公共施設を整備しており、施設の老朽化が進んでいる状況である。公営住宅については、熊本地震に係る災害復旧事業による公営住宅の建設などにより、減価償却率は回復しているが、依然として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また、本町の施設全体の有形固定資産減価償却率が約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％と高い水準であることから、個別施設計画等に基づきながら施設の長寿命化・集約・除却などを行い、減価償却率の回復を図る必要がある。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D33890-3AC8-4A62-93D8-084965CDDF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FF70E5-849E-4D73-87AC-35B06CC1BA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1CBFE9-51E7-4F79-B089-0478C7497C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E61BC4F-0490-4D7F-85EA-FB0B17AA28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69B29A-209F-417D-9108-BDA4BCD18A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F4B6AE-8C9A-4FA9-8C76-7E9475A5F3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D95ECB-15D2-41AB-A2AD-79B7A2F433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8F6868-AE38-4317-8EB4-B532947E45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4E8739-AAAD-47A2-9D89-ED44575E03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266F79-2012-4505-88F6-F02FB22756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16,975
16,887
99.03
15,644,825
15,114,330
428,023
5,196,762
16,444,459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DBCAEF-1489-4911-B68F-DE1CB7AAA7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21053C-424B-4DD2-BC70-550C3C00AD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55AFE5-BF2F-4576-BC18-0ADA9F052B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F26BA37-7AB6-4FFB-B0B7-BCED2136FC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322392-2774-41D7-B13E-6FEA2F30B5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DC4D54-6B53-41E1-9AF2-6405A2BFC16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4BECB2-FDDE-43EE-B45E-13076EC74D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A625AC0-CD6D-4C98-BB12-1DC127B81E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D23B0A-B414-4A7F-B6FE-2EEBA66EE0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C7DB06-E4BA-4ABE-9DCA-937F09DB9E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E6F85D-3D48-441D-B0D9-9EC6DADDD2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28C170-403E-46F0-AC61-257092F134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CE96591-0450-44F4-81DD-4559623E08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C8A172-BBE7-45F0-B24B-15DF8E25C1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A39DCD-5E1A-4843-ABA2-C061364A56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7F5CD2-7ADB-4773-84A0-C620CF646E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7F027C-1B37-4BBD-8787-3F80C1C1F2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44CAA8-D791-4374-8368-B2355BFC31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930137-A8E7-436D-BBEC-9C9D17FAD1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28810F0-9DBE-402F-A491-F8D3C76C2ED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EDCDFC7-3533-4014-90C9-1A72890029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03C52A-276C-44FC-AF28-94B8872A1B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770E4A-F3EB-4AFF-BFD7-65692311457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5586C3-5E8A-41C0-9D1C-F3A12CB88E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F02CD2-2322-4B84-A0FD-3365885F90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77BC1D-EE3F-4DFA-935D-5FB5108A8B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2E3AD6-2EE7-4F72-A051-6669A5CA33C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E33890-5801-4164-82F1-0D96782F21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61A835F-A5FD-44D1-A010-FB4C0EF2016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90CA49A-C92F-4E73-AB73-63D10DF88A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A7CEC74-D76A-4668-B1DB-1B714DDDD4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1B47B45-EA2F-430B-8508-E73FF3BED9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7C8872D-234A-4A8A-832A-352F2742F7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EAC52D3-9811-4624-91A8-8FFB3FD926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CE502AD-7CE9-4D98-8D38-647990E08E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25659DF-1B9D-4E52-B597-90EF6AE4DB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5EEBB8A-B5DE-45E0-8DE2-859674136FD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A019AA1-8128-4CF3-BE36-66ECF5CD01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F2F89C3-2434-4390-8C49-FDF737FC13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A1CA20F-1CDA-4EE3-9F49-93380249BD3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7FDD04C-BBC8-417F-8A72-1976E6D7D15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4665610-D969-466C-9841-621F3E7A97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B594DDC-81A9-42B0-B7D0-68ED770C75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990AD6B-4474-4C9A-BD2B-022AD6BD66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2A3AD36-AB41-4418-AFE0-265F6FA7098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2E80A96-3BD5-4314-AA24-68F6B630515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6E85F1D-6624-4BB8-90FD-4AC544FDB7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226405D-007C-4F4A-838D-088CA66938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A8CE576A-C229-4478-A935-3F08064D971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9D98BD6-5525-4901-BE4F-9D361E40B43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42C174F-6C24-4552-8501-3D093AA1D64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93B6A6F-0EB8-4FDB-80B6-6E0E67E0DA5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0EB67C4-43A0-46B8-989C-D370B1305C3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80F332B-84C5-4507-AD7F-136ACD12F52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1E088F0-30DF-4E6A-A1E8-A146918742B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8F0C2C4-01F7-41CC-A69E-D3B76296AC9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E47B760-EFEB-4327-BBD6-8236AEC920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8EC2044-7207-44A1-B038-CBA2140E30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AC5CDF5-EA3F-4FA2-A9D2-7D67F36F23E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5D3C85F-A15A-4844-8D49-04ADE2A901F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AD476544-427B-4DC1-A00D-DD045BF935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75C5BF0-8506-4119-A96B-307D2873A2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FD4E5BD-07AE-427A-8CB5-64C6C1CE24B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E5B3DC4-6D60-449A-A77F-05487D249CD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4E340535-0607-4FBD-97B3-51606708D1C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D4EA5ED3-B903-4F2D-8BC3-85AC43C27553}"/>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a:extLst>
            <a:ext uri="{FF2B5EF4-FFF2-40B4-BE49-F238E27FC236}">
              <a16:creationId xmlns:a16="http://schemas.microsoft.com/office/drawing/2014/main" id="{58E8BEAD-48BF-41EC-9DB4-BD4673BADC37}"/>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8E4EE4C-AA38-49B3-B40A-C1FAACB97F91}"/>
            </a:ext>
          </a:extLst>
        </xdr:cNvPr>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a:extLst>
            <a:ext uri="{FF2B5EF4-FFF2-40B4-BE49-F238E27FC236}">
              <a16:creationId xmlns:a16="http://schemas.microsoft.com/office/drawing/2014/main" id="{6920B841-C42C-4E30-A997-F2DA8BD4612D}"/>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3FC71225-D3DA-4F9D-A3C0-964E5785626C}"/>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a:extLst>
            <a:ext uri="{FF2B5EF4-FFF2-40B4-BE49-F238E27FC236}">
              <a16:creationId xmlns:a16="http://schemas.microsoft.com/office/drawing/2014/main" id="{725A7E87-D757-4E96-ACEA-6B7626B9E141}"/>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a:extLst>
            <a:ext uri="{FF2B5EF4-FFF2-40B4-BE49-F238E27FC236}">
              <a16:creationId xmlns:a16="http://schemas.microsoft.com/office/drawing/2014/main" id="{C9E21DFB-4BFC-401E-9A35-AA89E40D6ED3}"/>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E3F89390-2D11-4A29-84D9-BA62A8A031A8}"/>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730E4BD-212F-4672-9AE8-47BBA36992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40D832D-94CF-4EA6-B59D-F96AC7C838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F0D217B-4C54-4CDE-A03A-AE3C40342C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00F4A11-A7A4-45B5-9E13-527FBD577D6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661F750-DFB8-4962-8A87-BDBF18B3DC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90" name="楕円 89">
          <a:extLst>
            <a:ext uri="{FF2B5EF4-FFF2-40B4-BE49-F238E27FC236}">
              <a16:creationId xmlns:a16="http://schemas.microsoft.com/office/drawing/2014/main" id="{3076E54A-D234-45B0-972C-14B0EDB8A6E6}"/>
            </a:ext>
          </a:extLst>
        </xdr:cNvPr>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12899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4C51C78-3AE4-4F68-AB5A-53BD9F3AA7C9}"/>
            </a:ext>
          </a:extLst>
        </xdr:cNvPr>
        <xdr:cNvSpPr txBox="1"/>
      </xdr:nvSpPr>
      <xdr:spPr>
        <a:xfrm>
          <a:off x="4673600" y="1012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92" name="楕円 91">
          <a:extLst>
            <a:ext uri="{FF2B5EF4-FFF2-40B4-BE49-F238E27FC236}">
              <a16:creationId xmlns:a16="http://schemas.microsoft.com/office/drawing/2014/main" id="{56F9EA33-498F-4130-93B5-F81B61D0F199}"/>
            </a:ext>
          </a:extLst>
        </xdr:cNvPr>
        <xdr:cNvSpPr/>
      </xdr:nvSpPr>
      <xdr:spPr>
        <a:xfrm>
          <a:off x="3746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40822</xdr:rowOff>
    </xdr:to>
    <xdr:cxnSp macro="">
      <xdr:nvCxnSpPr>
        <xdr:cNvPr id="93" name="直線コネクタ 92">
          <a:extLst>
            <a:ext uri="{FF2B5EF4-FFF2-40B4-BE49-F238E27FC236}">
              <a16:creationId xmlns:a16="http://schemas.microsoft.com/office/drawing/2014/main" id="{1300DD73-B705-47B2-8D03-3029392FE72D}"/>
            </a:ext>
          </a:extLst>
        </xdr:cNvPr>
        <xdr:cNvCxnSpPr/>
      </xdr:nvCxnSpPr>
      <xdr:spPr>
        <a:xfrm>
          <a:off x="3797300" y="102951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94" name="楕円 93">
          <a:extLst>
            <a:ext uri="{FF2B5EF4-FFF2-40B4-BE49-F238E27FC236}">
              <a16:creationId xmlns:a16="http://schemas.microsoft.com/office/drawing/2014/main" id="{BF38A624-1EDD-4C75-B5AC-CF7F1B58EBF1}"/>
            </a:ext>
          </a:extLst>
        </xdr:cNvPr>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60</xdr:row>
      <xdr:rowOff>8165</xdr:rowOff>
    </xdr:to>
    <xdr:cxnSp macro="">
      <xdr:nvCxnSpPr>
        <xdr:cNvPr id="95" name="直線コネクタ 94">
          <a:extLst>
            <a:ext uri="{FF2B5EF4-FFF2-40B4-BE49-F238E27FC236}">
              <a16:creationId xmlns:a16="http://schemas.microsoft.com/office/drawing/2014/main" id="{1A83130E-4DA4-4884-AAED-47758828DCE4}"/>
            </a:ext>
          </a:extLst>
        </xdr:cNvPr>
        <xdr:cNvCxnSpPr/>
      </xdr:nvCxnSpPr>
      <xdr:spPr>
        <a:xfrm>
          <a:off x="2908300" y="102608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58601</xdr:rowOff>
    </xdr:from>
    <xdr:to>
      <xdr:col>10</xdr:col>
      <xdr:colOff>165100</xdr:colOff>
      <xdr:row>59</xdr:row>
      <xdr:rowOff>160201</xdr:rowOff>
    </xdr:to>
    <xdr:sp macro="" textlink="">
      <xdr:nvSpPr>
        <xdr:cNvPr id="96" name="楕円 95">
          <a:extLst>
            <a:ext uri="{FF2B5EF4-FFF2-40B4-BE49-F238E27FC236}">
              <a16:creationId xmlns:a16="http://schemas.microsoft.com/office/drawing/2014/main" id="{D55DB2B2-145D-48D8-92D8-2F8FF40608B0}"/>
            </a:ext>
          </a:extLst>
        </xdr:cNvPr>
        <xdr:cNvSpPr/>
      </xdr:nvSpPr>
      <xdr:spPr>
        <a:xfrm>
          <a:off x="1968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109401</xdr:rowOff>
    </xdr:from>
    <xdr:to>
      <xdr:col>15</xdr:col>
      <xdr:colOff>50800</xdr:colOff>
      <xdr:row>59</xdr:row>
      <xdr:rowOff>145324</xdr:rowOff>
    </xdr:to>
    <xdr:cxnSp macro="">
      <xdr:nvCxnSpPr>
        <xdr:cNvPr id="97" name="直線コネクタ 96">
          <a:extLst>
            <a:ext uri="{FF2B5EF4-FFF2-40B4-BE49-F238E27FC236}">
              <a16:creationId xmlns:a16="http://schemas.microsoft.com/office/drawing/2014/main" id="{1EB9E715-38B5-449E-BC27-CA12E7880DC8}"/>
            </a:ext>
          </a:extLst>
        </xdr:cNvPr>
        <xdr:cNvCxnSpPr/>
      </xdr:nvCxnSpPr>
      <xdr:spPr>
        <a:xfrm>
          <a:off x="2019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98" name="楕円 97">
          <a:extLst>
            <a:ext uri="{FF2B5EF4-FFF2-40B4-BE49-F238E27FC236}">
              <a16:creationId xmlns:a16="http://schemas.microsoft.com/office/drawing/2014/main" id="{95AA0B33-4BA7-4BBF-B998-FC1F52FA4411}"/>
            </a:ext>
          </a:extLst>
        </xdr:cNvPr>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109401</xdr:rowOff>
    </xdr:from>
    <xdr:to>
      <xdr:col>10</xdr:col>
      <xdr:colOff>114300</xdr:colOff>
      <xdr:row>59</xdr:row>
      <xdr:rowOff>143691</xdr:rowOff>
    </xdr:to>
    <xdr:cxnSp macro="">
      <xdr:nvCxnSpPr>
        <xdr:cNvPr id="99" name="直線コネクタ 98">
          <a:extLst>
            <a:ext uri="{FF2B5EF4-FFF2-40B4-BE49-F238E27FC236}">
              <a16:creationId xmlns:a16="http://schemas.microsoft.com/office/drawing/2014/main" id="{4DFBDC26-BF18-464B-9B03-D4ABAC8A2C40}"/>
            </a:ext>
          </a:extLst>
        </xdr:cNvPr>
        <xdr:cNvCxnSpPr/>
      </xdr:nvCxnSpPr>
      <xdr:spPr>
        <a:xfrm flipV="1">
          <a:off x="1130300" y="102249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90C0F163-FDE9-490B-BD92-4F4F561FBDC8}"/>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01" name="n_2aveValue【体育館・プール】&#10;有形固定資産減価償却率">
          <a:extLst>
            <a:ext uri="{FF2B5EF4-FFF2-40B4-BE49-F238E27FC236}">
              <a16:creationId xmlns:a16="http://schemas.microsoft.com/office/drawing/2014/main" id="{21879603-CC9D-486D-A610-3856BE5C7F3C}"/>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02" name="n_3aveValue【体育館・プール】&#10;有形固定資産減価償却率">
          <a:extLst>
            <a:ext uri="{FF2B5EF4-FFF2-40B4-BE49-F238E27FC236}">
              <a16:creationId xmlns:a16="http://schemas.microsoft.com/office/drawing/2014/main" id="{379B0C6A-049D-4F28-83F5-EFD2F1EE2984}"/>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2962E045-C4AE-453D-8831-2B607728FA33}"/>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75492</xdr:rowOff>
    </xdr:from>
    <xdr:ext cx="405111" cy="259045"/>
    <xdr:sp macro="" textlink="">
      <xdr:nvSpPr>
        <xdr:cNvPr id="104" name="n_1mainValue【体育館・プール】&#10;有形固定資産減価償却率">
          <a:extLst>
            <a:ext uri="{FF2B5EF4-FFF2-40B4-BE49-F238E27FC236}">
              <a16:creationId xmlns:a16="http://schemas.microsoft.com/office/drawing/2014/main" id="{F9B28803-35D9-4B39-AB56-BA9A491C3A89}"/>
            </a:ext>
          </a:extLst>
        </xdr:cNvPr>
        <xdr:cNvSpPr txBox="1"/>
      </xdr:nvSpPr>
      <xdr:spPr>
        <a:xfrm>
          <a:off x="3582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105" name="n_2mainValue【体育館・プール】&#10;有形固定資産減価償却率">
          <a:extLst>
            <a:ext uri="{FF2B5EF4-FFF2-40B4-BE49-F238E27FC236}">
              <a16:creationId xmlns:a16="http://schemas.microsoft.com/office/drawing/2014/main" id="{1C662ADF-FD0E-4824-99C9-349CD90A0FC2}"/>
            </a:ext>
          </a:extLst>
        </xdr:cNvPr>
        <xdr:cNvSpPr txBox="1"/>
      </xdr:nvSpPr>
      <xdr:spPr>
        <a:xfrm>
          <a:off x="2705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06" name="n_3mainValue【体育館・プール】&#10;有形固定資産減価償却率">
          <a:extLst>
            <a:ext uri="{FF2B5EF4-FFF2-40B4-BE49-F238E27FC236}">
              <a16:creationId xmlns:a16="http://schemas.microsoft.com/office/drawing/2014/main" id="{E8988439-5764-4B4F-A9B6-EE05C3851CD7}"/>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107" name="n_4mainValue【体育館・プール】&#10;有形固定資産減価償却率">
          <a:extLst>
            <a:ext uri="{FF2B5EF4-FFF2-40B4-BE49-F238E27FC236}">
              <a16:creationId xmlns:a16="http://schemas.microsoft.com/office/drawing/2014/main" id="{981B852B-2AFE-4085-921E-422483AF405E}"/>
            </a:ext>
          </a:extLst>
        </xdr:cNvPr>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F5F1267-8785-4EEC-BDF7-BC089160AF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F5DAE75-BACF-43AC-8DE2-79584D5957B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FEABF2D3-398D-422E-99F8-17CB0232736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110D16FB-F40A-4097-BC7C-38A86272F1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1D9AD28A-A74F-49A8-9C60-CD1AA73B2A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250BDB2-3A51-4A40-AB84-BB4A8724D8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F74E46E-33EB-49CC-8AF7-C83F4F0D50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45EC85A0-DA11-407B-A51F-AD8F88B912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F522E08B-1765-4849-AD40-B50EB6EC58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7BBC591-8733-4719-8E0A-24D071DBD1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5613A28C-919A-455B-8BC5-E320FCAFA95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9517D685-79D7-44C1-8C52-0DCF3B443E9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4187633F-55BC-4AD7-BE57-ADBA2C72949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28A19E7E-3DE8-4554-8F75-6DE2A858469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98D2139B-3743-49C1-A13D-375CF89B886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82E21071-5043-42A5-A9D3-A8A9080986F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AF7B70A1-2D1A-4F31-938C-97D91A08620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87FD81D7-1992-4B0D-BDB1-4D9C24A58AA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5E217F24-B451-40E5-ADF0-4453363378C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7EA7F8F9-31B0-4853-9AD0-1C3D8F6A209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1C67C4CE-FB50-422B-B00C-D8A61D3FBD9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D0A3D84E-9063-40CB-91E3-FD8A6ACCC41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6C8F6742-6D67-4267-82B0-1C96C0FF94F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C881FFBB-DAA8-4481-8F16-97470EBF91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E8D397F8-96E2-4D97-974E-1E4397E7C5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a:extLst>
            <a:ext uri="{FF2B5EF4-FFF2-40B4-BE49-F238E27FC236}">
              <a16:creationId xmlns:a16="http://schemas.microsoft.com/office/drawing/2014/main" id="{74B65D69-CC96-41BB-BFA1-D6F576E26A9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a:extLst>
            <a:ext uri="{FF2B5EF4-FFF2-40B4-BE49-F238E27FC236}">
              <a16:creationId xmlns:a16="http://schemas.microsoft.com/office/drawing/2014/main" id="{D99D5F01-5726-4E28-821E-B4424AC80739}"/>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a:extLst>
            <a:ext uri="{FF2B5EF4-FFF2-40B4-BE49-F238E27FC236}">
              <a16:creationId xmlns:a16="http://schemas.microsoft.com/office/drawing/2014/main" id="{27C53F75-D98E-493A-AE54-8EA443323C53}"/>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a:extLst>
            <a:ext uri="{FF2B5EF4-FFF2-40B4-BE49-F238E27FC236}">
              <a16:creationId xmlns:a16="http://schemas.microsoft.com/office/drawing/2014/main" id="{4B08A857-00C8-4890-84D0-B31EF89A0BFE}"/>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a:extLst>
            <a:ext uri="{FF2B5EF4-FFF2-40B4-BE49-F238E27FC236}">
              <a16:creationId xmlns:a16="http://schemas.microsoft.com/office/drawing/2014/main" id="{B890D1F5-7901-496E-9D74-A22B75AC89CE}"/>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138" name="【体育館・プール】&#10;一人当たり面積平均値テキスト">
          <a:extLst>
            <a:ext uri="{FF2B5EF4-FFF2-40B4-BE49-F238E27FC236}">
              <a16:creationId xmlns:a16="http://schemas.microsoft.com/office/drawing/2014/main" id="{C387DDCC-5418-42F2-A0B1-BAE7DA181A82}"/>
            </a:ext>
          </a:extLst>
        </xdr:cNvPr>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a:extLst>
            <a:ext uri="{FF2B5EF4-FFF2-40B4-BE49-F238E27FC236}">
              <a16:creationId xmlns:a16="http://schemas.microsoft.com/office/drawing/2014/main" id="{D1EE1860-ACCA-4129-92FF-6E46016AE339}"/>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a:extLst>
            <a:ext uri="{FF2B5EF4-FFF2-40B4-BE49-F238E27FC236}">
              <a16:creationId xmlns:a16="http://schemas.microsoft.com/office/drawing/2014/main" id="{684B3FED-777D-4F61-B517-5C66354DACA6}"/>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a:extLst>
            <a:ext uri="{FF2B5EF4-FFF2-40B4-BE49-F238E27FC236}">
              <a16:creationId xmlns:a16="http://schemas.microsoft.com/office/drawing/2014/main" id="{1846565A-6DEA-4837-AC63-094A2DBC69DE}"/>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a:extLst>
            <a:ext uri="{FF2B5EF4-FFF2-40B4-BE49-F238E27FC236}">
              <a16:creationId xmlns:a16="http://schemas.microsoft.com/office/drawing/2014/main" id="{00B6A2CD-7019-4B8C-AE1C-F765C17AAF99}"/>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a:extLst>
            <a:ext uri="{FF2B5EF4-FFF2-40B4-BE49-F238E27FC236}">
              <a16:creationId xmlns:a16="http://schemas.microsoft.com/office/drawing/2014/main" id="{68722950-580B-4946-BF7B-228BD7BD0C97}"/>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07827B8-92EE-4A91-B123-DF784EFCDD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6836812-9637-4FBE-9D1E-4EC70EDFE4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727970B-E259-4537-B167-71B1CE267D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95B106AC-5627-4945-BC35-A14872A619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66E1ABA8-5E18-4DA5-A280-69836B334E3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89081</xdr:rowOff>
    </xdr:from>
    <xdr:to>
      <xdr:col>55</xdr:col>
      <xdr:colOff>50800</xdr:colOff>
      <xdr:row>62</xdr:row>
      <xdr:rowOff>19231</xdr:rowOff>
    </xdr:to>
    <xdr:sp macro="" textlink="">
      <xdr:nvSpPr>
        <xdr:cNvPr id="149" name="楕円 148">
          <a:extLst>
            <a:ext uri="{FF2B5EF4-FFF2-40B4-BE49-F238E27FC236}">
              <a16:creationId xmlns:a16="http://schemas.microsoft.com/office/drawing/2014/main" id="{D74AD217-3BCF-4FAD-B6D0-7C75DE58C0ED}"/>
            </a:ext>
          </a:extLst>
        </xdr:cNvPr>
        <xdr:cNvSpPr/>
      </xdr:nvSpPr>
      <xdr:spPr>
        <a:xfrm>
          <a:off x="10426700" y="105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111958</xdr:rowOff>
    </xdr:from>
    <xdr:ext cx="469744" cy="259045"/>
    <xdr:sp macro="" textlink="">
      <xdr:nvSpPr>
        <xdr:cNvPr id="150" name="【体育館・プール】&#10;一人当たり面積該当値テキスト">
          <a:extLst>
            <a:ext uri="{FF2B5EF4-FFF2-40B4-BE49-F238E27FC236}">
              <a16:creationId xmlns:a16="http://schemas.microsoft.com/office/drawing/2014/main" id="{B4B902DD-21CD-4609-8A30-773118DE5676}"/>
            </a:ext>
          </a:extLst>
        </xdr:cNvPr>
        <xdr:cNvSpPr txBox="1"/>
      </xdr:nvSpPr>
      <xdr:spPr>
        <a:xfrm>
          <a:off x="10515600"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86904</xdr:rowOff>
    </xdr:from>
    <xdr:to>
      <xdr:col>50</xdr:col>
      <xdr:colOff>165100</xdr:colOff>
      <xdr:row>62</xdr:row>
      <xdr:rowOff>17054</xdr:rowOff>
    </xdr:to>
    <xdr:sp macro="" textlink="">
      <xdr:nvSpPr>
        <xdr:cNvPr id="151" name="楕円 150">
          <a:extLst>
            <a:ext uri="{FF2B5EF4-FFF2-40B4-BE49-F238E27FC236}">
              <a16:creationId xmlns:a16="http://schemas.microsoft.com/office/drawing/2014/main" id="{9505E144-C63C-473D-A40A-1F543405AF7C}"/>
            </a:ext>
          </a:extLst>
        </xdr:cNvPr>
        <xdr:cNvSpPr/>
      </xdr:nvSpPr>
      <xdr:spPr>
        <a:xfrm>
          <a:off x="9588500" y="105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137704</xdr:rowOff>
    </xdr:from>
    <xdr:to>
      <xdr:col>55</xdr:col>
      <xdr:colOff>0</xdr:colOff>
      <xdr:row>61</xdr:row>
      <xdr:rowOff>139881</xdr:rowOff>
    </xdr:to>
    <xdr:cxnSp macro="">
      <xdr:nvCxnSpPr>
        <xdr:cNvPr id="152" name="直線コネクタ 151">
          <a:extLst>
            <a:ext uri="{FF2B5EF4-FFF2-40B4-BE49-F238E27FC236}">
              <a16:creationId xmlns:a16="http://schemas.microsoft.com/office/drawing/2014/main" id="{37FB780E-A41C-4889-9D1D-9092E2A959E8}"/>
            </a:ext>
          </a:extLst>
        </xdr:cNvPr>
        <xdr:cNvCxnSpPr/>
      </xdr:nvCxnSpPr>
      <xdr:spPr>
        <a:xfrm>
          <a:off x="9639300" y="1059615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90170</xdr:rowOff>
    </xdr:from>
    <xdr:to>
      <xdr:col>46</xdr:col>
      <xdr:colOff>38100</xdr:colOff>
      <xdr:row>62</xdr:row>
      <xdr:rowOff>20320</xdr:rowOff>
    </xdr:to>
    <xdr:sp macro="" textlink="">
      <xdr:nvSpPr>
        <xdr:cNvPr id="153" name="楕円 152">
          <a:extLst>
            <a:ext uri="{FF2B5EF4-FFF2-40B4-BE49-F238E27FC236}">
              <a16:creationId xmlns:a16="http://schemas.microsoft.com/office/drawing/2014/main" id="{8320857E-4078-49EA-AF37-EC7EC042F21D}"/>
            </a:ext>
          </a:extLst>
        </xdr:cNvPr>
        <xdr:cNvSpPr/>
      </xdr:nvSpPr>
      <xdr:spPr>
        <a:xfrm>
          <a:off x="8699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137704</xdr:rowOff>
    </xdr:from>
    <xdr:to>
      <xdr:col>50</xdr:col>
      <xdr:colOff>114300</xdr:colOff>
      <xdr:row>61</xdr:row>
      <xdr:rowOff>140970</xdr:rowOff>
    </xdr:to>
    <xdr:cxnSp macro="">
      <xdr:nvCxnSpPr>
        <xdr:cNvPr id="154" name="直線コネクタ 153">
          <a:extLst>
            <a:ext uri="{FF2B5EF4-FFF2-40B4-BE49-F238E27FC236}">
              <a16:creationId xmlns:a16="http://schemas.microsoft.com/office/drawing/2014/main" id="{765C32AC-9E4B-4D4C-938B-BDEFBBBA35A2}"/>
            </a:ext>
          </a:extLst>
        </xdr:cNvPr>
        <xdr:cNvCxnSpPr/>
      </xdr:nvCxnSpPr>
      <xdr:spPr>
        <a:xfrm flipV="1">
          <a:off x="8750300" y="105961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95613</xdr:rowOff>
    </xdr:from>
    <xdr:to>
      <xdr:col>41</xdr:col>
      <xdr:colOff>101600</xdr:colOff>
      <xdr:row>62</xdr:row>
      <xdr:rowOff>25763</xdr:rowOff>
    </xdr:to>
    <xdr:sp macro="" textlink="">
      <xdr:nvSpPr>
        <xdr:cNvPr id="155" name="楕円 154">
          <a:extLst>
            <a:ext uri="{FF2B5EF4-FFF2-40B4-BE49-F238E27FC236}">
              <a16:creationId xmlns:a16="http://schemas.microsoft.com/office/drawing/2014/main" id="{E4116887-EA53-475E-ADB6-883DCA52E416}"/>
            </a:ext>
          </a:extLst>
        </xdr:cNvPr>
        <xdr:cNvSpPr/>
      </xdr:nvSpPr>
      <xdr:spPr>
        <a:xfrm>
          <a:off x="7810500" y="105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140970</xdr:rowOff>
    </xdr:from>
    <xdr:to>
      <xdr:col>45</xdr:col>
      <xdr:colOff>177800</xdr:colOff>
      <xdr:row>61</xdr:row>
      <xdr:rowOff>146413</xdr:rowOff>
    </xdr:to>
    <xdr:cxnSp macro="">
      <xdr:nvCxnSpPr>
        <xdr:cNvPr id="156" name="直線コネクタ 155">
          <a:extLst>
            <a:ext uri="{FF2B5EF4-FFF2-40B4-BE49-F238E27FC236}">
              <a16:creationId xmlns:a16="http://schemas.microsoft.com/office/drawing/2014/main" id="{3BD162BA-4406-499B-AC32-CF88443E4031}"/>
            </a:ext>
          </a:extLst>
        </xdr:cNvPr>
        <xdr:cNvCxnSpPr/>
      </xdr:nvCxnSpPr>
      <xdr:spPr>
        <a:xfrm flipV="1">
          <a:off x="7861300" y="105994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76019</xdr:rowOff>
    </xdr:from>
    <xdr:to>
      <xdr:col>36</xdr:col>
      <xdr:colOff>165100</xdr:colOff>
      <xdr:row>62</xdr:row>
      <xdr:rowOff>6169</xdr:rowOff>
    </xdr:to>
    <xdr:sp macro="" textlink="">
      <xdr:nvSpPr>
        <xdr:cNvPr id="157" name="楕円 156">
          <a:extLst>
            <a:ext uri="{FF2B5EF4-FFF2-40B4-BE49-F238E27FC236}">
              <a16:creationId xmlns:a16="http://schemas.microsoft.com/office/drawing/2014/main" id="{988EC3B7-A3FC-4873-A7FE-443E77BCBD44}"/>
            </a:ext>
          </a:extLst>
        </xdr:cNvPr>
        <xdr:cNvSpPr/>
      </xdr:nvSpPr>
      <xdr:spPr>
        <a:xfrm>
          <a:off x="6921500" y="105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126819</xdr:rowOff>
    </xdr:from>
    <xdr:to>
      <xdr:col>41</xdr:col>
      <xdr:colOff>50800</xdr:colOff>
      <xdr:row>61</xdr:row>
      <xdr:rowOff>146413</xdr:rowOff>
    </xdr:to>
    <xdr:cxnSp macro="">
      <xdr:nvCxnSpPr>
        <xdr:cNvPr id="158" name="直線コネクタ 157">
          <a:extLst>
            <a:ext uri="{FF2B5EF4-FFF2-40B4-BE49-F238E27FC236}">
              <a16:creationId xmlns:a16="http://schemas.microsoft.com/office/drawing/2014/main" id="{5346A50B-6DA9-4D4B-8414-EFC192584BB7}"/>
            </a:ext>
          </a:extLst>
        </xdr:cNvPr>
        <xdr:cNvCxnSpPr/>
      </xdr:nvCxnSpPr>
      <xdr:spPr>
        <a:xfrm>
          <a:off x="6972300" y="105852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96355</xdr:rowOff>
    </xdr:from>
    <xdr:ext cx="469744" cy="259045"/>
    <xdr:sp macro="" textlink="">
      <xdr:nvSpPr>
        <xdr:cNvPr id="159" name="n_1aveValue【体育館・プール】&#10;一人当たり面積">
          <a:extLst>
            <a:ext uri="{FF2B5EF4-FFF2-40B4-BE49-F238E27FC236}">
              <a16:creationId xmlns:a16="http://schemas.microsoft.com/office/drawing/2014/main" id="{B756E3A5-E8D3-44AA-8ADF-AF8493FB7743}"/>
            </a:ext>
          </a:extLst>
        </xdr:cNvPr>
        <xdr:cNvSpPr txBox="1"/>
      </xdr:nvSpPr>
      <xdr:spPr>
        <a:xfrm>
          <a:off x="9391727"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160" name="n_2aveValue【体育館・プール】&#10;一人当たり面積">
          <a:extLst>
            <a:ext uri="{FF2B5EF4-FFF2-40B4-BE49-F238E27FC236}">
              <a16:creationId xmlns:a16="http://schemas.microsoft.com/office/drawing/2014/main" id="{46ECE971-D516-446F-8736-1ECF71C9F025}"/>
            </a:ext>
          </a:extLst>
        </xdr:cNvPr>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161" name="n_3aveValue【体育館・プール】&#10;一人当たり面積">
          <a:extLst>
            <a:ext uri="{FF2B5EF4-FFF2-40B4-BE49-F238E27FC236}">
              <a16:creationId xmlns:a16="http://schemas.microsoft.com/office/drawing/2014/main" id="{52AC573C-A74A-424F-940A-30267539D3A8}"/>
            </a:ext>
          </a:extLst>
        </xdr:cNvPr>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162" name="n_4aveValue【体育館・プール】&#10;一人当たり面積">
          <a:extLst>
            <a:ext uri="{FF2B5EF4-FFF2-40B4-BE49-F238E27FC236}">
              <a16:creationId xmlns:a16="http://schemas.microsoft.com/office/drawing/2014/main" id="{80D3BF7E-E1D8-4F2E-B27A-DFF4DB11DC61}"/>
            </a:ext>
          </a:extLst>
        </xdr:cNvPr>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33581</xdr:rowOff>
    </xdr:from>
    <xdr:ext cx="469744" cy="259045"/>
    <xdr:sp macro="" textlink="">
      <xdr:nvSpPr>
        <xdr:cNvPr id="163" name="n_1mainValue【体育館・プール】&#10;一人当たり面積">
          <a:extLst>
            <a:ext uri="{FF2B5EF4-FFF2-40B4-BE49-F238E27FC236}">
              <a16:creationId xmlns:a16="http://schemas.microsoft.com/office/drawing/2014/main" id="{A9616B93-274E-4958-8190-CDB337049022}"/>
            </a:ext>
          </a:extLst>
        </xdr:cNvPr>
        <xdr:cNvSpPr txBox="1"/>
      </xdr:nvSpPr>
      <xdr:spPr>
        <a:xfrm>
          <a:off x="9391727" y="1032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36847</xdr:rowOff>
    </xdr:from>
    <xdr:ext cx="469744" cy="259045"/>
    <xdr:sp macro="" textlink="">
      <xdr:nvSpPr>
        <xdr:cNvPr id="164" name="n_2mainValue【体育館・プール】&#10;一人当たり面積">
          <a:extLst>
            <a:ext uri="{FF2B5EF4-FFF2-40B4-BE49-F238E27FC236}">
              <a16:creationId xmlns:a16="http://schemas.microsoft.com/office/drawing/2014/main" id="{56928467-9C4D-448B-AC2B-2662F8510671}"/>
            </a:ext>
          </a:extLst>
        </xdr:cNvPr>
        <xdr:cNvSpPr txBox="1"/>
      </xdr:nvSpPr>
      <xdr:spPr>
        <a:xfrm>
          <a:off x="8515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42290</xdr:rowOff>
    </xdr:from>
    <xdr:ext cx="469744" cy="259045"/>
    <xdr:sp macro="" textlink="">
      <xdr:nvSpPr>
        <xdr:cNvPr id="165" name="n_3mainValue【体育館・プール】&#10;一人当たり面積">
          <a:extLst>
            <a:ext uri="{FF2B5EF4-FFF2-40B4-BE49-F238E27FC236}">
              <a16:creationId xmlns:a16="http://schemas.microsoft.com/office/drawing/2014/main" id="{AB27B86D-A253-4276-84B7-787764834F83}"/>
            </a:ext>
          </a:extLst>
        </xdr:cNvPr>
        <xdr:cNvSpPr txBox="1"/>
      </xdr:nvSpPr>
      <xdr:spPr>
        <a:xfrm>
          <a:off x="7626427" y="103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22696</xdr:rowOff>
    </xdr:from>
    <xdr:ext cx="469744" cy="259045"/>
    <xdr:sp macro="" textlink="">
      <xdr:nvSpPr>
        <xdr:cNvPr id="166" name="n_4mainValue【体育館・プール】&#10;一人当たり面積">
          <a:extLst>
            <a:ext uri="{FF2B5EF4-FFF2-40B4-BE49-F238E27FC236}">
              <a16:creationId xmlns:a16="http://schemas.microsoft.com/office/drawing/2014/main" id="{E8C8BF4F-9C31-4E64-BC9E-90038C266CF5}"/>
            </a:ext>
          </a:extLst>
        </xdr:cNvPr>
        <xdr:cNvSpPr txBox="1"/>
      </xdr:nvSpPr>
      <xdr:spPr>
        <a:xfrm>
          <a:off x="6737427" y="1030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A204484E-70C6-4B69-8DFC-A09E704980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9038426D-E369-4A49-8765-C3F37B7639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F0B949E0-DA15-4160-B55D-21FF43E25F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2656A5E4-08EE-41A1-A46F-392B6BF79E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F910FA76-3043-4E39-A459-1AC44FB2539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1EB74EA6-E41E-476E-8296-604FEAF407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7DCC80B4-F0AA-4457-90D6-C7EB350A58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D042F019-74D7-44F8-AB84-24138ECDB3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B24A3DAA-ADFD-48DF-B203-8ACAA0BDBA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B992B602-F2A1-48BB-8A05-0EB78331735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1620CF7E-65F7-4CC8-AE4F-AE7861CDA4E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DFF3D88D-17E4-4F33-9A60-4CDE1621BE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183EE359-CBF6-4065-91EE-57F96EF024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22E5E760-B664-4ED4-9ECB-89D3AF4277F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E6C5921F-A568-45DB-90AB-28C566C4CF1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E56B92FA-22C5-430F-A2FB-A536ADB8667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98FF1FD7-2184-4EF0-97B7-5543C47648B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12759903-4183-44DA-A5B6-8866AD9493A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DE138C5-D50F-46F2-B306-B8611E46FB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5214C581-6B10-4BAE-97B3-233AD7C4073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10C64D57-931F-43A1-A87C-3ED4ECEA4FC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CCABC575-6F38-486B-BAA2-B6095BE966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1E93AE11-E927-43B4-9FAC-CED801C2666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2CBFC366-1CE7-4777-BF2F-A9843CE198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EE751529-7D30-4535-83D6-4AF43B975EA2}"/>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F90B437-267F-4B38-91F9-38EFCCFF1B8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30C99226-C9F3-4E4D-9917-4AD3CB93247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6B6C2C43-B4DB-49B4-83A9-33A98219EEE6}"/>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5" name="直線コネクタ 194">
          <a:extLst>
            <a:ext uri="{FF2B5EF4-FFF2-40B4-BE49-F238E27FC236}">
              <a16:creationId xmlns:a16="http://schemas.microsoft.com/office/drawing/2014/main" id="{448001B8-5059-4A09-BE24-D43165733FE7}"/>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D5122601-A127-4E9B-9C1C-33F0D1EBD26B}"/>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7" name="フローチャート: 判断 196">
          <a:extLst>
            <a:ext uri="{FF2B5EF4-FFF2-40B4-BE49-F238E27FC236}">
              <a16:creationId xmlns:a16="http://schemas.microsoft.com/office/drawing/2014/main" id="{27FF87F6-06F0-43D4-A277-70C87B43D5B6}"/>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a:extLst>
            <a:ext uri="{FF2B5EF4-FFF2-40B4-BE49-F238E27FC236}">
              <a16:creationId xmlns:a16="http://schemas.microsoft.com/office/drawing/2014/main" id="{9D04681C-9ACC-4D9E-85BA-5AFFCBABEFB8}"/>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a:extLst>
            <a:ext uri="{FF2B5EF4-FFF2-40B4-BE49-F238E27FC236}">
              <a16:creationId xmlns:a16="http://schemas.microsoft.com/office/drawing/2014/main" id="{838CF41A-81D7-4689-A5A3-0B8A95ABA9A4}"/>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a:extLst>
            <a:ext uri="{FF2B5EF4-FFF2-40B4-BE49-F238E27FC236}">
              <a16:creationId xmlns:a16="http://schemas.microsoft.com/office/drawing/2014/main" id="{F50433AB-60FF-4C76-AF57-FD96F1506837}"/>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a:extLst>
            <a:ext uri="{FF2B5EF4-FFF2-40B4-BE49-F238E27FC236}">
              <a16:creationId xmlns:a16="http://schemas.microsoft.com/office/drawing/2014/main" id="{BD917339-8109-4D91-A9B0-9FE4130551E3}"/>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D0B5D94-2D93-4E0F-A683-D490CDD3CD1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4C0D998-7D56-4CC4-AE86-8520580D8FD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601EF5D-63B6-4B26-A21E-6D8AAAE476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E56B0A27-BC48-4187-84B1-B436D9F5DB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A749D3B8-A0A8-47B9-BE12-DC14B81B36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7" name="楕円 206">
          <a:extLst>
            <a:ext uri="{FF2B5EF4-FFF2-40B4-BE49-F238E27FC236}">
              <a16:creationId xmlns:a16="http://schemas.microsoft.com/office/drawing/2014/main" id="{A74744A4-037F-4AC2-9B2B-837B6D6CAA98}"/>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8" name="【福祉施設】&#10;有形固定資産減価償却率該当値テキスト">
          <a:extLst>
            <a:ext uri="{FF2B5EF4-FFF2-40B4-BE49-F238E27FC236}">
              <a16:creationId xmlns:a16="http://schemas.microsoft.com/office/drawing/2014/main" id="{CB05690E-259E-4FD9-8824-2E4745F75FBD}"/>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9" name="楕円 208">
          <a:extLst>
            <a:ext uri="{FF2B5EF4-FFF2-40B4-BE49-F238E27FC236}">
              <a16:creationId xmlns:a16="http://schemas.microsoft.com/office/drawing/2014/main" id="{CEEA6EB6-F759-43AD-B3FB-36C2965DAB94}"/>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10" name="直線コネクタ 209">
          <a:extLst>
            <a:ext uri="{FF2B5EF4-FFF2-40B4-BE49-F238E27FC236}">
              <a16:creationId xmlns:a16="http://schemas.microsoft.com/office/drawing/2014/main" id="{282BB8C3-19FE-46BA-8DCE-53E6F2DF960F}"/>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11" name="楕円 210">
          <a:extLst>
            <a:ext uri="{FF2B5EF4-FFF2-40B4-BE49-F238E27FC236}">
              <a16:creationId xmlns:a16="http://schemas.microsoft.com/office/drawing/2014/main" id="{C80A7B5C-5011-4D91-A2E8-59CEF348E694}"/>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12" name="直線コネクタ 211">
          <a:extLst>
            <a:ext uri="{FF2B5EF4-FFF2-40B4-BE49-F238E27FC236}">
              <a16:creationId xmlns:a16="http://schemas.microsoft.com/office/drawing/2014/main" id="{DCF6DAC8-056B-4D9A-9943-ACC9C7BDC972}"/>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13" name="楕円 212">
          <a:extLst>
            <a:ext uri="{FF2B5EF4-FFF2-40B4-BE49-F238E27FC236}">
              <a16:creationId xmlns:a16="http://schemas.microsoft.com/office/drawing/2014/main" id="{41605172-049F-4F9A-A726-5DDC0BD27FC5}"/>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14" name="直線コネクタ 213">
          <a:extLst>
            <a:ext uri="{FF2B5EF4-FFF2-40B4-BE49-F238E27FC236}">
              <a16:creationId xmlns:a16="http://schemas.microsoft.com/office/drawing/2014/main" id="{69DB8343-6207-441B-8173-652DE599CCF1}"/>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67311</xdr:rowOff>
    </xdr:from>
    <xdr:to>
      <xdr:col>6</xdr:col>
      <xdr:colOff>38100</xdr:colOff>
      <xdr:row>85</xdr:row>
      <xdr:rowOff>168911</xdr:rowOff>
    </xdr:to>
    <xdr:sp macro="" textlink="">
      <xdr:nvSpPr>
        <xdr:cNvPr id="215" name="楕円 214">
          <a:extLst>
            <a:ext uri="{FF2B5EF4-FFF2-40B4-BE49-F238E27FC236}">
              <a16:creationId xmlns:a16="http://schemas.microsoft.com/office/drawing/2014/main" id="{13EAD6BE-2839-4A43-A4F4-82E454FAE40D}"/>
            </a:ext>
          </a:extLst>
        </xdr:cNvPr>
        <xdr:cNvSpPr/>
      </xdr:nvSpPr>
      <xdr:spPr>
        <a:xfrm>
          <a:off x="107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118111</xdr:rowOff>
    </xdr:from>
    <xdr:to>
      <xdr:col>10</xdr:col>
      <xdr:colOff>114300</xdr:colOff>
      <xdr:row>86</xdr:row>
      <xdr:rowOff>114300</xdr:rowOff>
    </xdr:to>
    <xdr:cxnSp macro="">
      <xdr:nvCxnSpPr>
        <xdr:cNvPr id="216" name="直線コネクタ 215">
          <a:extLst>
            <a:ext uri="{FF2B5EF4-FFF2-40B4-BE49-F238E27FC236}">
              <a16:creationId xmlns:a16="http://schemas.microsoft.com/office/drawing/2014/main" id="{355A683E-C4B6-4B49-AB8F-7414E04A7ABE}"/>
            </a:ext>
          </a:extLst>
        </xdr:cNvPr>
        <xdr:cNvCxnSpPr/>
      </xdr:nvCxnSpPr>
      <xdr:spPr>
        <a:xfrm>
          <a:off x="1130300" y="146913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7" name="n_1aveValue【福祉施設】&#10;有形固定資産減価償却率">
          <a:extLst>
            <a:ext uri="{FF2B5EF4-FFF2-40B4-BE49-F238E27FC236}">
              <a16:creationId xmlns:a16="http://schemas.microsoft.com/office/drawing/2014/main" id="{AC998D28-F6DD-482D-817E-06BC5A8E68EE}"/>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8" name="n_2aveValue【福祉施設】&#10;有形固定資産減価償却率">
          <a:extLst>
            <a:ext uri="{FF2B5EF4-FFF2-40B4-BE49-F238E27FC236}">
              <a16:creationId xmlns:a16="http://schemas.microsoft.com/office/drawing/2014/main" id="{E3CC4EAC-E049-4D00-9A77-DC975EE15D84}"/>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9" name="n_3aveValue【福祉施設】&#10;有形固定資産減価償却率">
          <a:extLst>
            <a:ext uri="{FF2B5EF4-FFF2-40B4-BE49-F238E27FC236}">
              <a16:creationId xmlns:a16="http://schemas.microsoft.com/office/drawing/2014/main" id="{3AD61F56-2BED-4ED2-B5F7-312705D86BAB}"/>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20" name="n_4aveValue【福祉施設】&#10;有形固定資産減価償却率">
          <a:extLst>
            <a:ext uri="{FF2B5EF4-FFF2-40B4-BE49-F238E27FC236}">
              <a16:creationId xmlns:a16="http://schemas.microsoft.com/office/drawing/2014/main" id="{4B6BEE6B-CB29-4C36-8C08-CE6A849DEC1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21" name="n_1mainValue【福祉施設】&#10;有形固定資産減価償却率">
          <a:extLst>
            <a:ext uri="{FF2B5EF4-FFF2-40B4-BE49-F238E27FC236}">
              <a16:creationId xmlns:a16="http://schemas.microsoft.com/office/drawing/2014/main" id="{323EA721-CD0C-466F-9CFE-1E831A3892B3}"/>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22" name="n_2mainValue【福祉施設】&#10;有形固定資産減価償却率">
          <a:extLst>
            <a:ext uri="{FF2B5EF4-FFF2-40B4-BE49-F238E27FC236}">
              <a16:creationId xmlns:a16="http://schemas.microsoft.com/office/drawing/2014/main" id="{FC92D634-C972-48E0-B2BC-31D0C5E4CA3C}"/>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23" name="n_3mainValue【福祉施設】&#10;有形固定資産減価償却率">
          <a:extLst>
            <a:ext uri="{FF2B5EF4-FFF2-40B4-BE49-F238E27FC236}">
              <a16:creationId xmlns:a16="http://schemas.microsoft.com/office/drawing/2014/main" id="{DE17461D-2A7F-4B4F-8369-8958CC5D636B}"/>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160038</xdr:rowOff>
    </xdr:from>
    <xdr:ext cx="405111" cy="259045"/>
    <xdr:sp macro="" textlink="">
      <xdr:nvSpPr>
        <xdr:cNvPr id="224" name="n_4mainValue【福祉施設】&#10;有形固定資産減価償却率">
          <a:extLst>
            <a:ext uri="{FF2B5EF4-FFF2-40B4-BE49-F238E27FC236}">
              <a16:creationId xmlns:a16="http://schemas.microsoft.com/office/drawing/2014/main" id="{14077FF3-7FAA-4ABA-9877-8F3A0522FC4B}"/>
            </a:ext>
          </a:extLst>
        </xdr:cNvPr>
        <xdr:cNvSpPr txBox="1"/>
      </xdr:nvSpPr>
      <xdr:spPr>
        <a:xfrm>
          <a:off x="927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2824E9E0-3C3C-43AF-893F-99F243854A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87D40000-9696-4D79-AF26-F53C729E19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DEDF60B3-6D04-49BA-97DD-BA8A08CCD1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A508B22B-36FC-4BF1-AA54-6E102AE5AF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1430F09C-4F58-4B19-BD01-0ED2DED9ED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BA6AB6C4-94FA-464B-85C0-9A799ED239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6CFA9745-A947-4962-84B9-8C0FB52B79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711AB916-F784-42B1-9F07-D5EE6C6AF5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ED3ED60A-B17A-4E39-A163-25DB41F3ED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C5CE69FB-3462-4900-B6CE-4CD2311C10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92F8C56C-5DB9-4C15-8C38-ADF919D706B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77A102C3-A9F6-4F55-A1B3-E2F768BB5DB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3D05D04B-B9FF-4731-B209-B4D83F6546B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D5501D1F-16DD-49A3-9C0B-47058570BA7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C2D110C3-F45E-4BE2-B535-FBC12E2A96D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A97C2415-FB7B-4AD2-B888-96EEA047D92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9FCBCFB9-0821-496E-86EA-FF4F375C0BE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A077932F-13A0-4668-A6D0-220FB96EB0F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EC8AE1B9-5E6C-41AC-8DD4-7E5A5452BC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DD31888D-A921-4E02-AAAD-1E4D830A9A0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D969E65A-D921-4F5E-A3BC-9C6A55F045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6" name="直線コネクタ 245">
          <a:extLst>
            <a:ext uri="{FF2B5EF4-FFF2-40B4-BE49-F238E27FC236}">
              <a16:creationId xmlns:a16="http://schemas.microsoft.com/office/drawing/2014/main" id="{C3E32984-F964-4919-9708-383AD33BAE86}"/>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7" name="【福祉施設】&#10;一人当たり面積最小値テキスト">
          <a:extLst>
            <a:ext uri="{FF2B5EF4-FFF2-40B4-BE49-F238E27FC236}">
              <a16:creationId xmlns:a16="http://schemas.microsoft.com/office/drawing/2014/main" id="{E794BDE1-B5AD-4687-B63D-A58612E1E2D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8" name="直線コネクタ 247">
          <a:extLst>
            <a:ext uri="{FF2B5EF4-FFF2-40B4-BE49-F238E27FC236}">
              <a16:creationId xmlns:a16="http://schemas.microsoft.com/office/drawing/2014/main" id="{DF04C11E-0E9E-4F2B-A724-CFE32E9FE5F4}"/>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9" name="【福祉施設】&#10;一人当たり面積最大値テキスト">
          <a:extLst>
            <a:ext uri="{FF2B5EF4-FFF2-40B4-BE49-F238E27FC236}">
              <a16:creationId xmlns:a16="http://schemas.microsoft.com/office/drawing/2014/main" id="{065654B0-BE60-4AA9-B81A-3C0994DD2A0F}"/>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50" name="直線コネクタ 249">
          <a:extLst>
            <a:ext uri="{FF2B5EF4-FFF2-40B4-BE49-F238E27FC236}">
              <a16:creationId xmlns:a16="http://schemas.microsoft.com/office/drawing/2014/main" id="{EB95A086-0BF1-4D11-8CB0-34E1CF345801}"/>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51" name="【福祉施設】&#10;一人当たり面積平均値テキスト">
          <a:extLst>
            <a:ext uri="{FF2B5EF4-FFF2-40B4-BE49-F238E27FC236}">
              <a16:creationId xmlns:a16="http://schemas.microsoft.com/office/drawing/2014/main" id="{39EB8304-2B77-4121-BA1E-7D65EE1DBB7B}"/>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52" name="フローチャート: 判断 251">
          <a:extLst>
            <a:ext uri="{FF2B5EF4-FFF2-40B4-BE49-F238E27FC236}">
              <a16:creationId xmlns:a16="http://schemas.microsoft.com/office/drawing/2014/main" id="{5BC940D5-8776-4966-B50D-B42F94240DF8}"/>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53" name="フローチャート: 判断 252">
          <a:extLst>
            <a:ext uri="{FF2B5EF4-FFF2-40B4-BE49-F238E27FC236}">
              <a16:creationId xmlns:a16="http://schemas.microsoft.com/office/drawing/2014/main" id="{0339762B-9FED-4711-9781-C0BEBF16861C}"/>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54" name="フローチャート: 判断 253">
          <a:extLst>
            <a:ext uri="{FF2B5EF4-FFF2-40B4-BE49-F238E27FC236}">
              <a16:creationId xmlns:a16="http://schemas.microsoft.com/office/drawing/2014/main" id="{83C67D68-8D7E-486E-B68B-AF5622EDFF11}"/>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5" name="フローチャート: 判断 254">
          <a:extLst>
            <a:ext uri="{FF2B5EF4-FFF2-40B4-BE49-F238E27FC236}">
              <a16:creationId xmlns:a16="http://schemas.microsoft.com/office/drawing/2014/main" id="{1621319E-2011-4238-8151-CCE14CCA3EF7}"/>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6" name="フローチャート: 判断 255">
          <a:extLst>
            <a:ext uri="{FF2B5EF4-FFF2-40B4-BE49-F238E27FC236}">
              <a16:creationId xmlns:a16="http://schemas.microsoft.com/office/drawing/2014/main" id="{91CF4316-7E44-474E-B5C3-D59BF7CB6341}"/>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3216108-63E5-427E-B62C-7DF950E71B7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0EA6BFE-D542-462F-8B7A-644B317EC3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736E96F-9175-47EF-A3D1-713D9DF736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2C5A672-012E-498F-B951-3B03CFFCCF4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20650B2-0285-4C9C-B024-D67E57CFC7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262" name="楕円 261">
          <a:extLst>
            <a:ext uri="{FF2B5EF4-FFF2-40B4-BE49-F238E27FC236}">
              <a16:creationId xmlns:a16="http://schemas.microsoft.com/office/drawing/2014/main" id="{5B4D2F23-F478-4507-8448-898CD12D6658}"/>
            </a:ext>
          </a:extLst>
        </xdr:cNvPr>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263" name="【福祉施設】&#10;一人当たり面積該当値テキスト">
          <a:extLst>
            <a:ext uri="{FF2B5EF4-FFF2-40B4-BE49-F238E27FC236}">
              <a16:creationId xmlns:a16="http://schemas.microsoft.com/office/drawing/2014/main" id="{EFAA2E8A-0A01-483E-AF42-F11EF10C7A2C}"/>
            </a:ext>
          </a:extLst>
        </xdr:cNvPr>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264" name="楕円 263">
          <a:extLst>
            <a:ext uri="{FF2B5EF4-FFF2-40B4-BE49-F238E27FC236}">
              <a16:creationId xmlns:a16="http://schemas.microsoft.com/office/drawing/2014/main" id="{58C7FC7E-CDE9-4058-BCD7-47B426FED4C6}"/>
            </a:ext>
          </a:extLst>
        </xdr:cNvPr>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265" name="直線コネクタ 264">
          <a:extLst>
            <a:ext uri="{FF2B5EF4-FFF2-40B4-BE49-F238E27FC236}">
              <a16:creationId xmlns:a16="http://schemas.microsoft.com/office/drawing/2014/main" id="{CD7A2DF6-B46E-43E8-B8DC-C3220A702917}"/>
            </a:ext>
          </a:extLst>
        </xdr:cNvPr>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266" name="楕円 265">
          <a:extLst>
            <a:ext uri="{FF2B5EF4-FFF2-40B4-BE49-F238E27FC236}">
              <a16:creationId xmlns:a16="http://schemas.microsoft.com/office/drawing/2014/main" id="{A00B4A36-6B1C-487B-B9FB-AE1E55770CD1}"/>
            </a:ext>
          </a:extLst>
        </xdr:cNvPr>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267" name="直線コネクタ 266">
          <a:extLst>
            <a:ext uri="{FF2B5EF4-FFF2-40B4-BE49-F238E27FC236}">
              <a16:creationId xmlns:a16="http://schemas.microsoft.com/office/drawing/2014/main" id="{44B4DE54-F609-46DD-BE58-D75E9A84B61B}"/>
            </a:ext>
          </a:extLst>
        </xdr:cNvPr>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268" name="楕円 267">
          <a:extLst>
            <a:ext uri="{FF2B5EF4-FFF2-40B4-BE49-F238E27FC236}">
              <a16:creationId xmlns:a16="http://schemas.microsoft.com/office/drawing/2014/main" id="{27E9059E-1908-4045-AD96-729EC3C4CD5F}"/>
            </a:ext>
          </a:extLst>
        </xdr:cNvPr>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152400</xdr:rowOff>
    </xdr:to>
    <xdr:cxnSp macro="">
      <xdr:nvCxnSpPr>
        <xdr:cNvPr id="269" name="直線コネクタ 268">
          <a:extLst>
            <a:ext uri="{FF2B5EF4-FFF2-40B4-BE49-F238E27FC236}">
              <a16:creationId xmlns:a16="http://schemas.microsoft.com/office/drawing/2014/main" id="{4815E9ED-F518-405D-B4BF-56EC2B431EF2}"/>
            </a:ext>
          </a:extLst>
        </xdr:cNvPr>
        <xdr:cNvCxnSpPr/>
      </xdr:nvCxnSpPr>
      <xdr:spPr>
        <a:xfrm>
          <a:off x="7861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55880</xdr:rowOff>
    </xdr:from>
    <xdr:to>
      <xdr:col>36</xdr:col>
      <xdr:colOff>165100</xdr:colOff>
      <xdr:row>85</xdr:row>
      <xdr:rowOff>157480</xdr:rowOff>
    </xdr:to>
    <xdr:sp macro="" textlink="">
      <xdr:nvSpPr>
        <xdr:cNvPr id="270" name="楕円 269">
          <a:extLst>
            <a:ext uri="{FF2B5EF4-FFF2-40B4-BE49-F238E27FC236}">
              <a16:creationId xmlns:a16="http://schemas.microsoft.com/office/drawing/2014/main" id="{F11C0E8B-A128-4B60-AFCA-D3BF425AB432}"/>
            </a:ext>
          </a:extLst>
        </xdr:cNvPr>
        <xdr:cNvSpPr/>
      </xdr:nvSpPr>
      <xdr:spPr>
        <a:xfrm>
          <a:off x="6921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85</xdr:row>
      <xdr:rowOff>152400</xdr:rowOff>
    </xdr:to>
    <xdr:cxnSp macro="">
      <xdr:nvCxnSpPr>
        <xdr:cNvPr id="271" name="直線コネクタ 270">
          <a:extLst>
            <a:ext uri="{FF2B5EF4-FFF2-40B4-BE49-F238E27FC236}">
              <a16:creationId xmlns:a16="http://schemas.microsoft.com/office/drawing/2014/main" id="{CE54E8C9-31F6-43CA-B107-7EA8941D57AB}"/>
            </a:ext>
          </a:extLst>
        </xdr:cNvPr>
        <xdr:cNvCxnSpPr/>
      </xdr:nvCxnSpPr>
      <xdr:spPr>
        <a:xfrm>
          <a:off x="6972300" y="14679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72" name="n_1aveValue【福祉施設】&#10;一人当たり面積">
          <a:extLst>
            <a:ext uri="{FF2B5EF4-FFF2-40B4-BE49-F238E27FC236}">
              <a16:creationId xmlns:a16="http://schemas.microsoft.com/office/drawing/2014/main" id="{48F212C5-FD80-4B10-B033-A97F72652299}"/>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73" name="n_2aveValue【福祉施設】&#10;一人当たり面積">
          <a:extLst>
            <a:ext uri="{FF2B5EF4-FFF2-40B4-BE49-F238E27FC236}">
              <a16:creationId xmlns:a16="http://schemas.microsoft.com/office/drawing/2014/main" id="{918A6D23-48BD-46EA-9437-DDCD5A69FB42}"/>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74" name="n_3aveValue【福祉施設】&#10;一人当たり面積">
          <a:extLst>
            <a:ext uri="{FF2B5EF4-FFF2-40B4-BE49-F238E27FC236}">
              <a16:creationId xmlns:a16="http://schemas.microsoft.com/office/drawing/2014/main" id="{0215C0EF-2F72-4C20-BCCA-988DE8154164}"/>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75" name="n_4aveValue【福祉施設】&#10;一人当たり面積">
          <a:extLst>
            <a:ext uri="{FF2B5EF4-FFF2-40B4-BE49-F238E27FC236}">
              <a16:creationId xmlns:a16="http://schemas.microsoft.com/office/drawing/2014/main" id="{A6E1E6DA-11AF-445C-8254-96FFFB7424A5}"/>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276" name="n_1mainValue【福祉施設】&#10;一人当たり面積">
          <a:extLst>
            <a:ext uri="{FF2B5EF4-FFF2-40B4-BE49-F238E27FC236}">
              <a16:creationId xmlns:a16="http://schemas.microsoft.com/office/drawing/2014/main" id="{808C1342-0454-4485-80BD-424CB9E1A46C}"/>
            </a:ext>
          </a:extLst>
        </xdr:cNvPr>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277" name="n_2mainValue【福祉施設】&#10;一人当たり面積">
          <a:extLst>
            <a:ext uri="{FF2B5EF4-FFF2-40B4-BE49-F238E27FC236}">
              <a16:creationId xmlns:a16="http://schemas.microsoft.com/office/drawing/2014/main" id="{7882A828-C21B-4822-BEF0-114ADF8A7460}"/>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278" name="n_3mainValue【福祉施設】&#10;一人当たり面積">
          <a:extLst>
            <a:ext uri="{FF2B5EF4-FFF2-40B4-BE49-F238E27FC236}">
              <a16:creationId xmlns:a16="http://schemas.microsoft.com/office/drawing/2014/main" id="{2EC8AF33-5F30-4AB4-9FAF-A1115CFEFC75}"/>
            </a:ext>
          </a:extLst>
        </xdr:cNvPr>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148607</xdr:rowOff>
    </xdr:from>
    <xdr:ext cx="469744" cy="259045"/>
    <xdr:sp macro="" textlink="">
      <xdr:nvSpPr>
        <xdr:cNvPr id="279" name="n_4mainValue【福祉施設】&#10;一人当たり面積">
          <a:extLst>
            <a:ext uri="{FF2B5EF4-FFF2-40B4-BE49-F238E27FC236}">
              <a16:creationId xmlns:a16="http://schemas.microsoft.com/office/drawing/2014/main" id="{DE6742F2-E241-43AC-BE1F-A59095A1B917}"/>
            </a:ext>
          </a:extLst>
        </xdr:cNvPr>
        <xdr:cNvSpPr txBox="1"/>
      </xdr:nvSpPr>
      <xdr:spPr>
        <a:xfrm>
          <a:off x="6737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4EC15F45-D6E8-4AC4-88E6-4994F61108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3397C93A-09C6-4313-B7D1-14BCFE43F70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22DA6E76-588A-4B6E-BF25-A65A4736AF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ABBF0AC5-5374-43EE-8579-A638CA4E83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366348F5-EDDD-443B-89D1-A701197BA8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DF02F7C9-F6EB-4B9F-9B0E-07A481E511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2D7AABE8-1D10-4DDF-BA19-C41A69B2CE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48BFDFF9-8055-4732-9EB4-B0E311C4857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818FB94-1B20-48D2-8CB7-A56CE63F531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A26F9FEE-B65E-4F69-A7EE-EA7F283E1EB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EAFB6731-CAD9-43A4-A735-F5D346CBD6A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498D20FC-5A25-4E25-98ED-5D645B96617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D31648A5-7C2D-4D7B-9D35-1E3F88C8C60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1DFE506A-A629-43B3-BA1A-D483BA67C67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ED45517E-4C0C-4436-8FD5-EFA10D690A8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C1FB3229-8C79-4183-930E-FB2B3B75434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E62D04FE-91DB-4BA9-87E7-F366019C347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6E6E4F1-B77D-400A-BDDA-5C422035D6A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E5CBD819-DE7C-4DE5-94BB-E62CC446C56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5BFA57A9-7F04-42B7-A566-A042F1DCEBF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17578AEB-E7B7-48FC-A0BA-DC056C723F3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A97BF9EB-8056-42D2-915B-730FD16AA6A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A6D9A630-96AB-4A4C-9B7E-072F48F2732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D10D2A81-B9BF-4432-95C3-64D565A3F66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30471BAF-C6DF-4A3F-A48A-572C8451691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05" name="直線コネクタ 304">
          <a:extLst>
            <a:ext uri="{FF2B5EF4-FFF2-40B4-BE49-F238E27FC236}">
              <a16:creationId xmlns:a16="http://schemas.microsoft.com/office/drawing/2014/main" id="{0EF4DFFA-B50C-4E0F-AA75-1634DC9D9370}"/>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7DFF36E1-5816-4289-93A1-37F22FA44C83}"/>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07" name="直線コネクタ 306">
          <a:extLst>
            <a:ext uri="{FF2B5EF4-FFF2-40B4-BE49-F238E27FC236}">
              <a16:creationId xmlns:a16="http://schemas.microsoft.com/office/drawing/2014/main" id="{A8F8FFF5-811B-40DA-8406-B0BC4D56BDA7}"/>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7C25469B-7954-4328-946E-6A08A667B00C}"/>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09" name="直線コネクタ 308">
          <a:extLst>
            <a:ext uri="{FF2B5EF4-FFF2-40B4-BE49-F238E27FC236}">
              <a16:creationId xmlns:a16="http://schemas.microsoft.com/office/drawing/2014/main" id="{CD5CC6EC-8C8B-4DBD-9CBF-A544C99668FB}"/>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23814448-96D5-44C3-9FF1-68EDDD8E908B}"/>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11" name="フローチャート: 判断 310">
          <a:extLst>
            <a:ext uri="{FF2B5EF4-FFF2-40B4-BE49-F238E27FC236}">
              <a16:creationId xmlns:a16="http://schemas.microsoft.com/office/drawing/2014/main" id="{B8343B81-3364-4FCE-9B5C-311CA7DD46BF}"/>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12" name="フローチャート: 判断 311">
          <a:extLst>
            <a:ext uri="{FF2B5EF4-FFF2-40B4-BE49-F238E27FC236}">
              <a16:creationId xmlns:a16="http://schemas.microsoft.com/office/drawing/2014/main" id="{4FB43874-C334-40A1-B624-9682A7371E05}"/>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13" name="フローチャート: 判断 312">
          <a:extLst>
            <a:ext uri="{FF2B5EF4-FFF2-40B4-BE49-F238E27FC236}">
              <a16:creationId xmlns:a16="http://schemas.microsoft.com/office/drawing/2014/main" id="{57316D2A-25F8-4B56-8CF3-62745AD7B036}"/>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314" name="フローチャート: 判断 313">
          <a:extLst>
            <a:ext uri="{FF2B5EF4-FFF2-40B4-BE49-F238E27FC236}">
              <a16:creationId xmlns:a16="http://schemas.microsoft.com/office/drawing/2014/main" id="{C477A45C-1824-4ED6-9C11-3713C4B4E620}"/>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315" name="フローチャート: 判断 314">
          <a:extLst>
            <a:ext uri="{FF2B5EF4-FFF2-40B4-BE49-F238E27FC236}">
              <a16:creationId xmlns:a16="http://schemas.microsoft.com/office/drawing/2014/main" id="{8D1C7089-38EC-42B0-B5A3-B345F6C5954C}"/>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46454693-21AB-4C2B-945B-ACB224F2797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03054F2-1291-4FF8-A76C-041DC50D3D2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C5A46A6C-1C49-417C-A389-A57DFCB459F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DCD3EDB7-D26F-4DB9-8028-1C913D627C1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48EACED8-D195-496A-8832-278414DF242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141332</xdr:rowOff>
    </xdr:from>
    <xdr:to>
      <xdr:col>24</xdr:col>
      <xdr:colOff>114300</xdr:colOff>
      <xdr:row>105</xdr:row>
      <xdr:rowOff>71482</xdr:rowOff>
    </xdr:to>
    <xdr:sp macro="" textlink="">
      <xdr:nvSpPr>
        <xdr:cNvPr id="321" name="楕円 320">
          <a:extLst>
            <a:ext uri="{FF2B5EF4-FFF2-40B4-BE49-F238E27FC236}">
              <a16:creationId xmlns:a16="http://schemas.microsoft.com/office/drawing/2014/main" id="{F2D549E8-3652-4AA0-881A-C9552B81885F}"/>
            </a:ext>
          </a:extLst>
        </xdr:cNvPr>
        <xdr:cNvSpPr/>
      </xdr:nvSpPr>
      <xdr:spPr>
        <a:xfrm>
          <a:off x="4584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119759</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DF2CEA5C-57C1-47E5-B66F-36542724A77B}"/>
            </a:ext>
          </a:extLst>
        </xdr:cNvPr>
        <xdr:cNvSpPr txBox="1"/>
      </xdr:nvSpPr>
      <xdr:spPr>
        <a:xfrm>
          <a:off x="4673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323" name="楕円 322">
          <a:extLst>
            <a:ext uri="{FF2B5EF4-FFF2-40B4-BE49-F238E27FC236}">
              <a16:creationId xmlns:a16="http://schemas.microsoft.com/office/drawing/2014/main" id="{0307271F-C71B-4261-8F37-A51C13C2F417}"/>
            </a:ext>
          </a:extLst>
        </xdr:cNvPr>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20682</xdr:rowOff>
    </xdr:to>
    <xdr:cxnSp macro="">
      <xdr:nvCxnSpPr>
        <xdr:cNvPr id="324" name="直線コネクタ 323">
          <a:extLst>
            <a:ext uri="{FF2B5EF4-FFF2-40B4-BE49-F238E27FC236}">
              <a16:creationId xmlns:a16="http://schemas.microsoft.com/office/drawing/2014/main" id="{0F96410D-55B3-4EDE-BE78-4270192C7D9D}"/>
            </a:ext>
          </a:extLst>
        </xdr:cNvPr>
        <xdr:cNvCxnSpPr/>
      </xdr:nvCxnSpPr>
      <xdr:spPr>
        <a:xfrm>
          <a:off x="3797300" y="1800987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325" name="楕円 324">
          <a:extLst>
            <a:ext uri="{FF2B5EF4-FFF2-40B4-BE49-F238E27FC236}">
              <a16:creationId xmlns:a16="http://schemas.microsoft.com/office/drawing/2014/main" id="{013646E9-E775-4E28-A077-4B702CD53CAB}"/>
            </a:ext>
          </a:extLst>
        </xdr:cNvPr>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7620</xdr:rowOff>
    </xdr:to>
    <xdr:cxnSp macro="">
      <xdr:nvCxnSpPr>
        <xdr:cNvPr id="326" name="直線コネクタ 325">
          <a:extLst>
            <a:ext uri="{FF2B5EF4-FFF2-40B4-BE49-F238E27FC236}">
              <a16:creationId xmlns:a16="http://schemas.microsoft.com/office/drawing/2014/main" id="{0EE753F6-E7C8-4842-9F44-1CB6A50A2A21}"/>
            </a:ext>
          </a:extLst>
        </xdr:cNvPr>
        <xdr:cNvCxnSpPr/>
      </xdr:nvCxnSpPr>
      <xdr:spPr>
        <a:xfrm>
          <a:off x="2908300" y="1797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27" name="楕円 326">
          <a:extLst>
            <a:ext uri="{FF2B5EF4-FFF2-40B4-BE49-F238E27FC236}">
              <a16:creationId xmlns:a16="http://schemas.microsoft.com/office/drawing/2014/main" id="{B7437A65-8498-4417-B3AB-59D139483CFF}"/>
            </a:ext>
          </a:extLst>
        </xdr:cNvPr>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144780</xdr:rowOff>
    </xdr:to>
    <xdr:cxnSp macro="">
      <xdr:nvCxnSpPr>
        <xdr:cNvPr id="328" name="直線コネクタ 327">
          <a:extLst>
            <a:ext uri="{FF2B5EF4-FFF2-40B4-BE49-F238E27FC236}">
              <a16:creationId xmlns:a16="http://schemas.microsoft.com/office/drawing/2014/main" id="{27869DA5-A19B-49B6-8D96-458CD7073BC7}"/>
            </a:ext>
          </a:extLst>
        </xdr:cNvPr>
        <xdr:cNvCxnSpPr/>
      </xdr:nvCxnSpPr>
      <xdr:spPr>
        <a:xfrm>
          <a:off x="2019300" y="179576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29" name="楕円 328">
          <a:extLst>
            <a:ext uri="{FF2B5EF4-FFF2-40B4-BE49-F238E27FC236}">
              <a16:creationId xmlns:a16="http://schemas.microsoft.com/office/drawing/2014/main" id="{0AD0F069-64E7-403C-B52A-E7EE3C9C62EC}"/>
            </a:ext>
          </a:extLst>
        </xdr:cNvPr>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126819</xdr:rowOff>
    </xdr:to>
    <xdr:cxnSp macro="">
      <xdr:nvCxnSpPr>
        <xdr:cNvPr id="330" name="直線コネクタ 329">
          <a:extLst>
            <a:ext uri="{FF2B5EF4-FFF2-40B4-BE49-F238E27FC236}">
              <a16:creationId xmlns:a16="http://schemas.microsoft.com/office/drawing/2014/main" id="{2908D22A-690B-4871-AA10-20A29BB183CD}"/>
            </a:ext>
          </a:extLst>
        </xdr:cNvPr>
        <xdr:cNvCxnSpPr/>
      </xdr:nvCxnSpPr>
      <xdr:spPr>
        <a:xfrm>
          <a:off x="1130300" y="179070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331" name="n_1aveValue【市民会館】&#10;有形固定資産減価償却率">
          <a:extLst>
            <a:ext uri="{FF2B5EF4-FFF2-40B4-BE49-F238E27FC236}">
              <a16:creationId xmlns:a16="http://schemas.microsoft.com/office/drawing/2014/main" id="{8A3FC78A-50E7-45D5-81A3-F2113AF2515B}"/>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332" name="n_2aveValue【市民会館】&#10;有形固定資産減価償却率">
          <a:extLst>
            <a:ext uri="{FF2B5EF4-FFF2-40B4-BE49-F238E27FC236}">
              <a16:creationId xmlns:a16="http://schemas.microsoft.com/office/drawing/2014/main" id="{C12CF56B-5723-4838-A5DF-5700EAC3F8D1}"/>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333" name="n_3aveValue【市民会館】&#10;有形固定資産減価償却率">
          <a:extLst>
            <a:ext uri="{FF2B5EF4-FFF2-40B4-BE49-F238E27FC236}">
              <a16:creationId xmlns:a16="http://schemas.microsoft.com/office/drawing/2014/main" id="{06E1BB7B-2F4D-4192-9076-08C5CC7AEFCC}"/>
            </a:ext>
          </a:extLst>
        </xdr:cNvPr>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334" name="n_4aveValue【市民会館】&#10;有形固定資産減価償却率">
          <a:extLst>
            <a:ext uri="{FF2B5EF4-FFF2-40B4-BE49-F238E27FC236}">
              <a16:creationId xmlns:a16="http://schemas.microsoft.com/office/drawing/2014/main" id="{FEB489D8-A145-40F8-BB70-1152C0E9DD86}"/>
            </a:ext>
          </a:extLst>
        </xdr:cNvPr>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49547</xdr:rowOff>
    </xdr:from>
    <xdr:ext cx="405111" cy="259045"/>
    <xdr:sp macro="" textlink="">
      <xdr:nvSpPr>
        <xdr:cNvPr id="335" name="n_1mainValue【市民会館】&#10;有形固定資産減価償却率">
          <a:extLst>
            <a:ext uri="{FF2B5EF4-FFF2-40B4-BE49-F238E27FC236}">
              <a16:creationId xmlns:a16="http://schemas.microsoft.com/office/drawing/2014/main" id="{3E0ABF4D-76AA-4248-95CF-299108A5B59B}"/>
            </a:ext>
          </a:extLst>
        </xdr:cNvPr>
        <xdr:cNvSpPr txBox="1"/>
      </xdr:nvSpPr>
      <xdr:spPr>
        <a:xfrm>
          <a:off x="3582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336" name="n_2mainValue【市民会館】&#10;有形固定資産減価償却率">
          <a:extLst>
            <a:ext uri="{FF2B5EF4-FFF2-40B4-BE49-F238E27FC236}">
              <a16:creationId xmlns:a16="http://schemas.microsoft.com/office/drawing/2014/main" id="{3409FA00-C192-4040-A940-22DCE92AC0CA}"/>
            </a:ext>
          </a:extLst>
        </xdr:cNvPr>
        <xdr:cNvSpPr txBox="1"/>
      </xdr:nvSpPr>
      <xdr:spPr>
        <a:xfrm>
          <a:off x="2705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337" name="n_3mainValue【市民会館】&#10;有形固定資産減価償却率">
          <a:extLst>
            <a:ext uri="{FF2B5EF4-FFF2-40B4-BE49-F238E27FC236}">
              <a16:creationId xmlns:a16="http://schemas.microsoft.com/office/drawing/2014/main" id="{21940613-972B-4B70-851E-C37A80626F3F}"/>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38" name="n_4mainValue【市民会館】&#10;有形固定資産減価償却率">
          <a:extLst>
            <a:ext uri="{FF2B5EF4-FFF2-40B4-BE49-F238E27FC236}">
              <a16:creationId xmlns:a16="http://schemas.microsoft.com/office/drawing/2014/main" id="{D91C8E89-033A-4D7B-B623-A34D745A0FF4}"/>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E5BF29F5-D511-42DE-A427-4207B27760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B11AC5FF-B394-47AB-BA04-7C1BF44C24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91C74946-FD0D-407F-9180-CD5127F322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825881F8-BF5B-4041-910D-91B6DF4146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5B90E56E-062B-40B3-ADCF-E8F6E88117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A18C1B0D-AA43-4085-ABE7-039A2CB524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9CBCCAFB-FA31-432A-A858-4C399C40DD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398A3CE8-13AA-4263-8D87-213E6B300FC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7722D887-38E4-4FF3-8301-0E289344D15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74ED4169-7930-4CE9-8514-2DCFDA7929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a:extLst>
            <a:ext uri="{FF2B5EF4-FFF2-40B4-BE49-F238E27FC236}">
              <a16:creationId xmlns:a16="http://schemas.microsoft.com/office/drawing/2014/main" id="{9096BFC5-0745-4326-806C-0094BE2312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9AB27181-59C3-48EB-9014-FF9F8FC4AC7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a:extLst>
            <a:ext uri="{FF2B5EF4-FFF2-40B4-BE49-F238E27FC236}">
              <a16:creationId xmlns:a16="http://schemas.microsoft.com/office/drawing/2014/main" id="{7FC88E04-D5BA-4A0A-964C-B6D8A48EB07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a:extLst>
            <a:ext uri="{FF2B5EF4-FFF2-40B4-BE49-F238E27FC236}">
              <a16:creationId xmlns:a16="http://schemas.microsoft.com/office/drawing/2014/main" id="{D8C42DD0-E27F-4AE1-93A8-6CD063F2EA5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a:extLst>
            <a:ext uri="{FF2B5EF4-FFF2-40B4-BE49-F238E27FC236}">
              <a16:creationId xmlns:a16="http://schemas.microsoft.com/office/drawing/2014/main" id="{5140859B-E9B1-4C10-AAF6-A511407CAAC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a:extLst>
            <a:ext uri="{FF2B5EF4-FFF2-40B4-BE49-F238E27FC236}">
              <a16:creationId xmlns:a16="http://schemas.microsoft.com/office/drawing/2014/main" id="{31B8AEF1-7CAA-4B1D-B997-FF860CE5D6D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a:extLst>
            <a:ext uri="{FF2B5EF4-FFF2-40B4-BE49-F238E27FC236}">
              <a16:creationId xmlns:a16="http://schemas.microsoft.com/office/drawing/2014/main" id="{D55E60EB-551B-437C-B496-CDD054C9120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a:extLst>
            <a:ext uri="{FF2B5EF4-FFF2-40B4-BE49-F238E27FC236}">
              <a16:creationId xmlns:a16="http://schemas.microsoft.com/office/drawing/2014/main" id="{19127619-D788-4B1A-B7E8-818E22A0DE8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FD4EC27E-F0FF-454B-981F-EB1468CD310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C764B8C7-C1C7-4637-AE73-5A5BD51DDA8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1DD58060-D2CB-42E7-9604-EA8C26E2F80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360" name="直線コネクタ 359">
          <a:extLst>
            <a:ext uri="{FF2B5EF4-FFF2-40B4-BE49-F238E27FC236}">
              <a16:creationId xmlns:a16="http://schemas.microsoft.com/office/drawing/2014/main" id="{C2D08633-2118-4D58-914F-605EED7963C4}"/>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61" name="【市民会館】&#10;一人当たり面積最小値テキスト">
          <a:extLst>
            <a:ext uri="{FF2B5EF4-FFF2-40B4-BE49-F238E27FC236}">
              <a16:creationId xmlns:a16="http://schemas.microsoft.com/office/drawing/2014/main" id="{014A1BD3-9FF8-4D1B-B755-A25905219575}"/>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2" name="直線コネクタ 361">
          <a:extLst>
            <a:ext uri="{FF2B5EF4-FFF2-40B4-BE49-F238E27FC236}">
              <a16:creationId xmlns:a16="http://schemas.microsoft.com/office/drawing/2014/main" id="{1E808A1D-D730-4442-8403-D0897B769CD6}"/>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363" name="【市民会館】&#10;一人当たり面積最大値テキスト">
          <a:extLst>
            <a:ext uri="{FF2B5EF4-FFF2-40B4-BE49-F238E27FC236}">
              <a16:creationId xmlns:a16="http://schemas.microsoft.com/office/drawing/2014/main" id="{73F72009-B06D-4880-A04C-3CF9ABF66E5B}"/>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364" name="直線コネクタ 363">
          <a:extLst>
            <a:ext uri="{FF2B5EF4-FFF2-40B4-BE49-F238E27FC236}">
              <a16:creationId xmlns:a16="http://schemas.microsoft.com/office/drawing/2014/main" id="{0CAC5E53-3ADC-44A6-A70F-E051D4A1526A}"/>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65" name="【市民会館】&#10;一人当たり面積平均値テキスト">
          <a:extLst>
            <a:ext uri="{FF2B5EF4-FFF2-40B4-BE49-F238E27FC236}">
              <a16:creationId xmlns:a16="http://schemas.microsoft.com/office/drawing/2014/main" id="{2076B821-4426-4450-AC7A-C15F6A025E26}"/>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6" name="フローチャート: 判断 365">
          <a:extLst>
            <a:ext uri="{FF2B5EF4-FFF2-40B4-BE49-F238E27FC236}">
              <a16:creationId xmlns:a16="http://schemas.microsoft.com/office/drawing/2014/main" id="{D9FB89CF-6713-4142-AD6C-45400C1C0ED6}"/>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367" name="フローチャート: 判断 366">
          <a:extLst>
            <a:ext uri="{FF2B5EF4-FFF2-40B4-BE49-F238E27FC236}">
              <a16:creationId xmlns:a16="http://schemas.microsoft.com/office/drawing/2014/main" id="{F27E6182-A572-423D-A470-97DBD0D92679}"/>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368" name="フローチャート: 判断 367">
          <a:extLst>
            <a:ext uri="{FF2B5EF4-FFF2-40B4-BE49-F238E27FC236}">
              <a16:creationId xmlns:a16="http://schemas.microsoft.com/office/drawing/2014/main" id="{5C37B2AC-BFEC-4B94-BD28-973DF5F88456}"/>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369" name="フローチャート: 判断 368">
          <a:extLst>
            <a:ext uri="{FF2B5EF4-FFF2-40B4-BE49-F238E27FC236}">
              <a16:creationId xmlns:a16="http://schemas.microsoft.com/office/drawing/2014/main" id="{45894E13-45ED-4B37-B7FA-A2B3D9F86A23}"/>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70" name="フローチャート: 判断 369">
          <a:extLst>
            <a:ext uri="{FF2B5EF4-FFF2-40B4-BE49-F238E27FC236}">
              <a16:creationId xmlns:a16="http://schemas.microsoft.com/office/drawing/2014/main" id="{D2A92AC1-05F3-4D6C-B821-460DBD3C1778}"/>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754706FA-1138-49CE-924E-5C1255C6609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B9DF31BB-03E7-4E3E-B35B-8866AA3BBC2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0079BC8-5197-4958-920F-3D3FFDD5BC6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59D064B5-66A3-4FFF-8AD3-3314D20CDA1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874322D-22A7-4F30-8413-A589AEB6B6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167132</xdr:rowOff>
    </xdr:from>
    <xdr:to>
      <xdr:col>55</xdr:col>
      <xdr:colOff>50800</xdr:colOff>
      <xdr:row>105</xdr:row>
      <xdr:rowOff>97282</xdr:rowOff>
    </xdr:to>
    <xdr:sp macro="" textlink="">
      <xdr:nvSpPr>
        <xdr:cNvPr id="376" name="楕円 375">
          <a:extLst>
            <a:ext uri="{FF2B5EF4-FFF2-40B4-BE49-F238E27FC236}">
              <a16:creationId xmlns:a16="http://schemas.microsoft.com/office/drawing/2014/main" id="{C254EF3A-4CD6-4014-AD47-4E48DDCCB34C}"/>
            </a:ext>
          </a:extLst>
        </xdr:cNvPr>
        <xdr:cNvSpPr/>
      </xdr:nvSpPr>
      <xdr:spPr>
        <a:xfrm>
          <a:off x="10426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145559</xdr:rowOff>
    </xdr:from>
    <xdr:ext cx="469744" cy="259045"/>
    <xdr:sp macro="" textlink="">
      <xdr:nvSpPr>
        <xdr:cNvPr id="377" name="【市民会館】&#10;一人当たり面積該当値テキスト">
          <a:extLst>
            <a:ext uri="{FF2B5EF4-FFF2-40B4-BE49-F238E27FC236}">
              <a16:creationId xmlns:a16="http://schemas.microsoft.com/office/drawing/2014/main" id="{470D6FA5-C4D2-459D-8ABD-5CCB1517D03C}"/>
            </a:ext>
          </a:extLst>
        </xdr:cNvPr>
        <xdr:cNvSpPr txBox="1"/>
      </xdr:nvSpPr>
      <xdr:spPr>
        <a:xfrm>
          <a:off x="10515600" y="1797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164846</xdr:rowOff>
    </xdr:from>
    <xdr:to>
      <xdr:col>50</xdr:col>
      <xdr:colOff>165100</xdr:colOff>
      <xdr:row>105</xdr:row>
      <xdr:rowOff>94996</xdr:rowOff>
    </xdr:to>
    <xdr:sp macro="" textlink="">
      <xdr:nvSpPr>
        <xdr:cNvPr id="378" name="楕円 377">
          <a:extLst>
            <a:ext uri="{FF2B5EF4-FFF2-40B4-BE49-F238E27FC236}">
              <a16:creationId xmlns:a16="http://schemas.microsoft.com/office/drawing/2014/main" id="{734F6D53-8D55-46D0-B83E-FA08DFB53ED9}"/>
            </a:ext>
          </a:extLst>
        </xdr:cNvPr>
        <xdr:cNvSpPr/>
      </xdr:nvSpPr>
      <xdr:spPr>
        <a:xfrm>
          <a:off x="9588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44196</xdr:rowOff>
    </xdr:from>
    <xdr:to>
      <xdr:col>55</xdr:col>
      <xdr:colOff>0</xdr:colOff>
      <xdr:row>105</xdr:row>
      <xdr:rowOff>46482</xdr:rowOff>
    </xdr:to>
    <xdr:cxnSp macro="">
      <xdr:nvCxnSpPr>
        <xdr:cNvPr id="379" name="直線コネクタ 378">
          <a:extLst>
            <a:ext uri="{FF2B5EF4-FFF2-40B4-BE49-F238E27FC236}">
              <a16:creationId xmlns:a16="http://schemas.microsoft.com/office/drawing/2014/main" id="{5D0CC79D-AC9F-4F5E-9285-C5244AA5B3D3}"/>
            </a:ext>
          </a:extLst>
        </xdr:cNvPr>
        <xdr:cNvCxnSpPr/>
      </xdr:nvCxnSpPr>
      <xdr:spPr>
        <a:xfrm>
          <a:off x="9639300" y="180464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169418</xdr:rowOff>
    </xdr:from>
    <xdr:to>
      <xdr:col>46</xdr:col>
      <xdr:colOff>38100</xdr:colOff>
      <xdr:row>105</xdr:row>
      <xdr:rowOff>99568</xdr:rowOff>
    </xdr:to>
    <xdr:sp macro="" textlink="">
      <xdr:nvSpPr>
        <xdr:cNvPr id="380" name="楕円 379">
          <a:extLst>
            <a:ext uri="{FF2B5EF4-FFF2-40B4-BE49-F238E27FC236}">
              <a16:creationId xmlns:a16="http://schemas.microsoft.com/office/drawing/2014/main" id="{A05B4C6F-F407-42BD-80BA-08597E4AF8FF}"/>
            </a:ext>
          </a:extLst>
        </xdr:cNvPr>
        <xdr:cNvSpPr/>
      </xdr:nvSpPr>
      <xdr:spPr>
        <a:xfrm>
          <a:off x="8699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44196</xdr:rowOff>
    </xdr:from>
    <xdr:to>
      <xdr:col>50</xdr:col>
      <xdr:colOff>114300</xdr:colOff>
      <xdr:row>105</xdr:row>
      <xdr:rowOff>48768</xdr:rowOff>
    </xdr:to>
    <xdr:cxnSp macro="">
      <xdr:nvCxnSpPr>
        <xdr:cNvPr id="381" name="直線コネクタ 380">
          <a:extLst>
            <a:ext uri="{FF2B5EF4-FFF2-40B4-BE49-F238E27FC236}">
              <a16:creationId xmlns:a16="http://schemas.microsoft.com/office/drawing/2014/main" id="{47A8110B-AECD-4C04-828F-229884AB362D}"/>
            </a:ext>
          </a:extLst>
        </xdr:cNvPr>
        <xdr:cNvCxnSpPr/>
      </xdr:nvCxnSpPr>
      <xdr:spPr>
        <a:xfrm flipV="1">
          <a:off x="8750300" y="180464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2539</xdr:rowOff>
    </xdr:from>
    <xdr:to>
      <xdr:col>41</xdr:col>
      <xdr:colOff>101600</xdr:colOff>
      <xdr:row>105</xdr:row>
      <xdr:rowOff>104139</xdr:rowOff>
    </xdr:to>
    <xdr:sp macro="" textlink="">
      <xdr:nvSpPr>
        <xdr:cNvPr id="382" name="楕円 381">
          <a:extLst>
            <a:ext uri="{FF2B5EF4-FFF2-40B4-BE49-F238E27FC236}">
              <a16:creationId xmlns:a16="http://schemas.microsoft.com/office/drawing/2014/main" id="{970A330A-BDEE-406A-9A12-56E2EABF7594}"/>
            </a:ext>
          </a:extLst>
        </xdr:cNvPr>
        <xdr:cNvSpPr/>
      </xdr:nvSpPr>
      <xdr:spPr>
        <a:xfrm>
          <a:off x="781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48768</xdr:rowOff>
    </xdr:from>
    <xdr:to>
      <xdr:col>45</xdr:col>
      <xdr:colOff>177800</xdr:colOff>
      <xdr:row>105</xdr:row>
      <xdr:rowOff>53339</xdr:rowOff>
    </xdr:to>
    <xdr:cxnSp macro="">
      <xdr:nvCxnSpPr>
        <xdr:cNvPr id="383" name="直線コネクタ 382">
          <a:extLst>
            <a:ext uri="{FF2B5EF4-FFF2-40B4-BE49-F238E27FC236}">
              <a16:creationId xmlns:a16="http://schemas.microsoft.com/office/drawing/2014/main" id="{C9301530-3D15-499A-8EA9-28025D0FFADF}"/>
            </a:ext>
          </a:extLst>
        </xdr:cNvPr>
        <xdr:cNvCxnSpPr/>
      </xdr:nvCxnSpPr>
      <xdr:spPr>
        <a:xfrm flipV="1">
          <a:off x="7861300" y="180510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116839</xdr:rowOff>
    </xdr:from>
    <xdr:to>
      <xdr:col>36</xdr:col>
      <xdr:colOff>165100</xdr:colOff>
      <xdr:row>106</xdr:row>
      <xdr:rowOff>46989</xdr:rowOff>
    </xdr:to>
    <xdr:sp macro="" textlink="">
      <xdr:nvSpPr>
        <xdr:cNvPr id="384" name="楕円 383">
          <a:extLst>
            <a:ext uri="{FF2B5EF4-FFF2-40B4-BE49-F238E27FC236}">
              <a16:creationId xmlns:a16="http://schemas.microsoft.com/office/drawing/2014/main" id="{D2EF1A19-021E-4064-A7A2-FC450743FFC3}"/>
            </a:ext>
          </a:extLst>
        </xdr:cNvPr>
        <xdr:cNvSpPr/>
      </xdr:nvSpPr>
      <xdr:spPr>
        <a:xfrm>
          <a:off x="692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53339</xdr:rowOff>
    </xdr:from>
    <xdr:to>
      <xdr:col>41</xdr:col>
      <xdr:colOff>50800</xdr:colOff>
      <xdr:row>105</xdr:row>
      <xdr:rowOff>167639</xdr:rowOff>
    </xdr:to>
    <xdr:cxnSp macro="">
      <xdr:nvCxnSpPr>
        <xdr:cNvPr id="385" name="直線コネクタ 384">
          <a:extLst>
            <a:ext uri="{FF2B5EF4-FFF2-40B4-BE49-F238E27FC236}">
              <a16:creationId xmlns:a16="http://schemas.microsoft.com/office/drawing/2014/main" id="{73E57EF5-A08F-4F0D-A425-F796DFEE274A}"/>
            </a:ext>
          </a:extLst>
        </xdr:cNvPr>
        <xdr:cNvCxnSpPr/>
      </xdr:nvCxnSpPr>
      <xdr:spPr>
        <a:xfrm flipV="1">
          <a:off x="6972300" y="180555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386" name="n_1aveValue【市民会館】&#10;一人当たり面積">
          <a:extLst>
            <a:ext uri="{FF2B5EF4-FFF2-40B4-BE49-F238E27FC236}">
              <a16:creationId xmlns:a16="http://schemas.microsoft.com/office/drawing/2014/main" id="{23CFF627-B8C7-4008-853A-640C47D2AB9B}"/>
            </a:ext>
          </a:extLst>
        </xdr:cNvPr>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387" name="n_2aveValue【市民会館】&#10;一人当たり面積">
          <a:extLst>
            <a:ext uri="{FF2B5EF4-FFF2-40B4-BE49-F238E27FC236}">
              <a16:creationId xmlns:a16="http://schemas.microsoft.com/office/drawing/2014/main" id="{BEAA023F-DB24-4EB4-B8F4-D97A29CC96AA}"/>
            </a:ext>
          </a:extLst>
        </xdr:cNvPr>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388" name="n_3aveValue【市民会館】&#10;一人当たり面積">
          <a:extLst>
            <a:ext uri="{FF2B5EF4-FFF2-40B4-BE49-F238E27FC236}">
              <a16:creationId xmlns:a16="http://schemas.microsoft.com/office/drawing/2014/main" id="{83EDB31D-8A0E-4E3D-B48F-8B29A8BF18D1}"/>
            </a:ext>
          </a:extLst>
        </xdr:cNvPr>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389" name="n_4aveValue【市民会館】&#10;一人当たり面積">
          <a:extLst>
            <a:ext uri="{FF2B5EF4-FFF2-40B4-BE49-F238E27FC236}">
              <a16:creationId xmlns:a16="http://schemas.microsoft.com/office/drawing/2014/main" id="{CAB0277F-DB4A-488B-968E-91EB414984FD}"/>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111523</xdr:rowOff>
    </xdr:from>
    <xdr:ext cx="469744" cy="259045"/>
    <xdr:sp macro="" textlink="">
      <xdr:nvSpPr>
        <xdr:cNvPr id="390" name="n_1mainValue【市民会館】&#10;一人当たり面積">
          <a:extLst>
            <a:ext uri="{FF2B5EF4-FFF2-40B4-BE49-F238E27FC236}">
              <a16:creationId xmlns:a16="http://schemas.microsoft.com/office/drawing/2014/main" id="{E46A2684-DC4E-4305-90D3-DA548A9B4478}"/>
            </a:ext>
          </a:extLst>
        </xdr:cNvPr>
        <xdr:cNvSpPr txBox="1"/>
      </xdr:nvSpPr>
      <xdr:spPr>
        <a:xfrm>
          <a:off x="93917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116095</xdr:rowOff>
    </xdr:from>
    <xdr:ext cx="469744" cy="259045"/>
    <xdr:sp macro="" textlink="">
      <xdr:nvSpPr>
        <xdr:cNvPr id="391" name="n_2mainValue【市民会館】&#10;一人当たり面積">
          <a:extLst>
            <a:ext uri="{FF2B5EF4-FFF2-40B4-BE49-F238E27FC236}">
              <a16:creationId xmlns:a16="http://schemas.microsoft.com/office/drawing/2014/main" id="{A89AA81D-90C5-4041-B6D3-47ABA6CD52A8}"/>
            </a:ext>
          </a:extLst>
        </xdr:cNvPr>
        <xdr:cNvSpPr txBox="1"/>
      </xdr:nvSpPr>
      <xdr:spPr>
        <a:xfrm>
          <a:off x="8515427" y="177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120666</xdr:rowOff>
    </xdr:from>
    <xdr:ext cx="469744" cy="259045"/>
    <xdr:sp macro="" textlink="">
      <xdr:nvSpPr>
        <xdr:cNvPr id="392" name="n_3mainValue【市民会館】&#10;一人当たり面積">
          <a:extLst>
            <a:ext uri="{FF2B5EF4-FFF2-40B4-BE49-F238E27FC236}">
              <a16:creationId xmlns:a16="http://schemas.microsoft.com/office/drawing/2014/main" id="{E12E72C7-7E2A-4A38-A184-7B143819DEBD}"/>
            </a:ext>
          </a:extLst>
        </xdr:cNvPr>
        <xdr:cNvSpPr txBox="1"/>
      </xdr:nvSpPr>
      <xdr:spPr>
        <a:xfrm>
          <a:off x="7626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38116</xdr:rowOff>
    </xdr:from>
    <xdr:ext cx="469744" cy="259045"/>
    <xdr:sp macro="" textlink="">
      <xdr:nvSpPr>
        <xdr:cNvPr id="393" name="n_4mainValue【市民会館】&#10;一人当たり面積">
          <a:extLst>
            <a:ext uri="{FF2B5EF4-FFF2-40B4-BE49-F238E27FC236}">
              <a16:creationId xmlns:a16="http://schemas.microsoft.com/office/drawing/2014/main" id="{343A0384-AF41-478D-83E5-E722FFECE9BD}"/>
            </a:ext>
          </a:extLst>
        </xdr:cNvPr>
        <xdr:cNvSpPr txBox="1"/>
      </xdr:nvSpPr>
      <xdr:spPr>
        <a:xfrm>
          <a:off x="6737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A547A653-B263-4F11-BF5C-4326DD1971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6D26E3EB-D7E5-4CB5-A1DB-03B1D6FC8D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4926A9C8-CB72-487B-9438-4ACCA21FA1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8E5B83CA-81DE-40A0-870C-7E6A80701A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C02522EF-E861-40B0-A743-8009451DA2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CF0C0C51-5E69-4957-9568-05BA1F54E2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58DC5BF-A2BF-45A9-95A6-23A6658966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ED941BF7-FF00-46EC-A394-55D1451171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F32F20D0-3090-41E0-8000-D7D20A4C19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B32D82C5-6041-41CD-8E2A-25FCB827F50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754B579E-4F8E-424C-98EC-15FF6E0A1C2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295D7276-F9D2-48FB-BB47-B2617BEFCAC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14C4B0C5-3624-49ED-867E-645C5D155FC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26F33A46-C2B7-4426-B4B0-0B3D5FF41A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3604FDB-0292-4927-8751-689C6E5E70B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2DE98D87-579B-4433-8A89-501D52CC890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B3B30435-5E87-458C-BD6B-C3EC5E61D2D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B398E0CF-003C-495B-82E4-AD7894E661D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B5062875-4246-4D1C-9E2A-68D6010660E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391F0C1B-F2AB-49AA-AAAA-54828B3C8FD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774B7A0-CE45-46A9-815B-A6CF3A059B0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CD5FDCED-121D-4B2D-9287-CED0DB4C99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6CD72600-F4C6-49EF-B738-F880DEE55EE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759B7C4C-2B10-4931-ACFC-30B02DBD7B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418" name="直線コネクタ 417">
          <a:extLst>
            <a:ext uri="{FF2B5EF4-FFF2-40B4-BE49-F238E27FC236}">
              <a16:creationId xmlns:a16="http://schemas.microsoft.com/office/drawing/2014/main" id="{56DE5376-F488-4028-A02C-29C638054861}"/>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E2A2A31D-10DE-4DF2-A66F-D23E27B61C23}"/>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420" name="直線コネクタ 419">
          <a:extLst>
            <a:ext uri="{FF2B5EF4-FFF2-40B4-BE49-F238E27FC236}">
              <a16:creationId xmlns:a16="http://schemas.microsoft.com/office/drawing/2014/main" id="{F31FF22F-DCFC-4D5F-953D-BF85D6616884}"/>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96D076BB-7804-4EC5-8211-0E6FA80C8A5E}"/>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22" name="直線コネクタ 421">
          <a:extLst>
            <a:ext uri="{FF2B5EF4-FFF2-40B4-BE49-F238E27FC236}">
              <a16:creationId xmlns:a16="http://schemas.microsoft.com/office/drawing/2014/main" id="{B52BF3A7-B280-4FB7-BCB6-C246858F7A05}"/>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B5546E50-54DB-4DD9-B74A-CA026EB156CE}"/>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24" name="フローチャート: 判断 423">
          <a:extLst>
            <a:ext uri="{FF2B5EF4-FFF2-40B4-BE49-F238E27FC236}">
              <a16:creationId xmlns:a16="http://schemas.microsoft.com/office/drawing/2014/main" id="{1A7512A5-941A-4878-A85A-6804D6DCCDF1}"/>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25" name="フローチャート: 判断 424">
          <a:extLst>
            <a:ext uri="{FF2B5EF4-FFF2-40B4-BE49-F238E27FC236}">
              <a16:creationId xmlns:a16="http://schemas.microsoft.com/office/drawing/2014/main" id="{75F19BC9-547C-4592-8F09-B323F8FCCD68}"/>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6" name="フローチャート: 判断 425">
          <a:extLst>
            <a:ext uri="{FF2B5EF4-FFF2-40B4-BE49-F238E27FC236}">
              <a16:creationId xmlns:a16="http://schemas.microsoft.com/office/drawing/2014/main" id="{BE7BC4A4-8A40-4825-BD34-330B395FE205}"/>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27" name="フローチャート: 判断 426">
          <a:extLst>
            <a:ext uri="{FF2B5EF4-FFF2-40B4-BE49-F238E27FC236}">
              <a16:creationId xmlns:a16="http://schemas.microsoft.com/office/drawing/2014/main" id="{ABB5EE10-6872-421F-B20D-EB56C53E003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28" name="フローチャート: 判断 427">
          <a:extLst>
            <a:ext uri="{FF2B5EF4-FFF2-40B4-BE49-F238E27FC236}">
              <a16:creationId xmlns:a16="http://schemas.microsoft.com/office/drawing/2014/main" id="{7EABB586-CBEC-486B-A5F8-314469F75DBE}"/>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C1A7FE5-EB42-4175-BF73-E8E2AFD5091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4BA18C0-E0E9-47E9-BDC0-E2A391E347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EC206A3-CE5D-46C9-A7D7-8CAD25DD52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281E39D-E455-4530-BCCE-F80F10D07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0812131-3BFD-42CD-AFF1-F8C3ACE401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34" name="楕円 433">
          <a:extLst>
            <a:ext uri="{FF2B5EF4-FFF2-40B4-BE49-F238E27FC236}">
              <a16:creationId xmlns:a16="http://schemas.microsoft.com/office/drawing/2014/main" id="{042BE89B-4ADC-4B10-BD09-7F2264BEF9EB}"/>
            </a:ext>
          </a:extLst>
        </xdr:cNvPr>
        <xdr:cNvSpPr/>
      </xdr:nvSpPr>
      <xdr:spPr>
        <a:xfrm>
          <a:off x="16268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49827416-D096-41DF-8F2B-466345C10909}"/>
            </a:ext>
          </a:extLst>
        </xdr:cNvPr>
        <xdr:cNvSpPr txBox="1"/>
      </xdr:nvSpPr>
      <xdr:spPr>
        <a:xfrm>
          <a:off x="16357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436" name="楕円 435">
          <a:extLst>
            <a:ext uri="{FF2B5EF4-FFF2-40B4-BE49-F238E27FC236}">
              <a16:creationId xmlns:a16="http://schemas.microsoft.com/office/drawing/2014/main" id="{7FADCA50-3145-4848-B63E-D0DBC3FAB86F}"/>
            </a:ext>
          </a:extLst>
        </xdr:cNvPr>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83820</xdr:rowOff>
    </xdr:to>
    <xdr:cxnSp macro="">
      <xdr:nvCxnSpPr>
        <xdr:cNvPr id="437" name="直線コネクタ 436">
          <a:extLst>
            <a:ext uri="{FF2B5EF4-FFF2-40B4-BE49-F238E27FC236}">
              <a16:creationId xmlns:a16="http://schemas.microsoft.com/office/drawing/2014/main" id="{1F210314-1CA4-4089-8089-83274D6CF8D4}"/>
            </a:ext>
          </a:extLst>
        </xdr:cNvPr>
        <xdr:cNvCxnSpPr/>
      </xdr:nvCxnSpPr>
      <xdr:spPr>
        <a:xfrm>
          <a:off x="15481300" y="65512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103505</xdr:rowOff>
    </xdr:from>
    <xdr:to>
      <xdr:col>76</xdr:col>
      <xdr:colOff>165100</xdr:colOff>
      <xdr:row>38</xdr:row>
      <xdr:rowOff>33655</xdr:rowOff>
    </xdr:to>
    <xdr:sp macro="" textlink="">
      <xdr:nvSpPr>
        <xdr:cNvPr id="438" name="楕円 437">
          <a:extLst>
            <a:ext uri="{FF2B5EF4-FFF2-40B4-BE49-F238E27FC236}">
              <a16:creationId xmlns:a16="http://schemas.microsoft.com/office/drawing/2014/main" id="{32E086A9-A8FC-4D95-B14D-695A50B9FCA3}"/>
            </a:ext>
          </a:extLst>
        </xdr:cNvPr>
        <xdr:cNvSpPr/>
      </xdr:nvSpPr>
      <xdr:spPr>
        <a:xfrm>
          <a:off x="14541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154305</xdr:rowOff>
    </xdr:from>
    <xdr:to>
      <xdr:col>81</xdr:col>
      <xdr:colOff>50800</xdr:colOff>
      <xdr:row>38</xdr:row>
      <xdr:rowOff>36195</xdr:rowOff>
    </xdr:to>
    <xdr:cxnSp macro="">
      <xdr:nvCxnSpPr>
        <xdr:cNvPr id="439" name="直線コネクタ 438">
          <a:extLst>
            <a:ext uri="{FF2B5EF4-FFF2-40B4-BE49-F238E27FC236}">
              <a16:creationId xmlns:a16="http://schemas.microsoft.com/office/drawing/2014/main" id="{078F62A5-25D1-4318-98B4-D53273655061}"/>
            </a:ext>
          </a:extLst>
        </xdr:cNvPr>
        <xdr:cNvCxnSpPr/>
      </xdr:nvCxnSpPr>
      <xdr:spPr>
        <a:xfrm>
          <a:off x="14592300" y="64979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52070</xdr:rowOff>
    </xdr:from>
    <xdr:to>
      <xdr:col>72</xdr:col>
      <xdr:colOff>38100</xdr:colOff>
      <xdr:row>37</xdr:row>
      <xdr:rowOff>153670</xdr:rowOff>
    </xdr:to>
    <xdr:sp macro="" textlink="">
      <xdr:nvSpPr>
        <xdr:cNvPr id="440" name="楕円 439">
          <a:extLst>
            <a:ext uri="{FF2B5EF4-FFF2-40B4-BE49-F238E27FC236}">
              <a16:creationId xmlns:a16="http://schemas.microsoft.com/office/drawing/2014/main" id="{A1203EEB-543C-4112-8824-7065A3FF31F4}"/>
            </a:ext>
          </a:extLst>
        </xdr:cNvPr>
        <xdr:cNvSpPr/>
      </xdr:nvSpPr>
      <xdr:spPr>
        <a:xfrm>
          <a:off x="13652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102870</xdr:rowOff>
    </xdr:from>
    <xdr:to>
      <xdr:col>76</xdr:col>
      <xdr:colOff>114300</xdr:colOff>
      <xdr:row>37</xdr:row>
      <xdr:rowOff>154305</xdr:rowOff>
    </xdr:to>
    <xdr:cxnSp macro="">
      <xdr:nvCxnSpPr>
        <xdr:cNvPr id="441" name="直線コネクタ 440">
          <a:extLst>
            <a:ext uri="{FF2B5EF4-FFF2-40B4-BE49-F238E27FC236}">
              <a16:creationId xmlns:a16="http://schemas.microsoft.com/office/drawing/2014/main" id="{4F38D851-38B0-4EFC-9908-7570877A538D}"/>
            </a:ext>
          </a:extLst>
        </xdr:cNvPr>
        <xdr:cNvCxnSpPr/>
      </xdr:nvCxnSpPr>
      <xdr:spPr>
        <a:xfrm>
          <a:off x="13703300" y="64465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442" name="楕円 441">
          <a:extLst>
            <a:ext uri="{FF2B5EF4-FFF2-40B4-BE49-F238E27FC236}">
              <a16:creationId xmlns:a16="http://schemas.microsoft.com/office/drawing/2014/main" id="{F138D4A2-AFAA-45C3-8C2C-DE6EE639BFC9}"/>
            </a:ext>
          </a:extLst>
        </xdr:cNvPr>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37</xdr:row>
      <xdr:rowOff>102870</xdr:rowOff>
    </xdr:to>
    <xdr:cxnSp macro="">
      <xdr:nvCxnSpPr>
        <xdr:cNvPr id="443" name="直線コネクタ 442">
          <a:extLst>
            <a:ext uri="{FF2B5EF4-FFF2-40B4-BE49-F238E27FC236}">
              <a16:creationId xmlns:a16="http://schemas.microsoft.com/office/drawing/2014/main" id="{68E64387-8A09-470D-8371-A5FE479CC8F1}"/>
            </a:ext>
          </a:extLst>
        </xdr:cNvPr>
        <xdr:cNvCxnSpPr/>
      </xdr:nvCxnSpPr>
      <xdr:spPr>
        <a:xfrm>
          <a:off x="12814300" y="6396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B000FD8D-1D89-4E01-9B4E-695F7C80298C}"/>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B5E0FBC6-E109-4A3E-8984-29AEA5240FD5}"/>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4202382A-01B9-4E7C-913F-1A63810900CD}"/>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A0B7A073-6641-40E9-9779-84D5A6AEB795}"/>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103522</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59D59869-FB91-4D53-84EB-812A9D55A4D5}"/>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50182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71661717-B9DB-4CF0-BE97-49B01B148C96}"/>
            </a:ext>
          </a:extLst>
        </xdr:cNvPr>
        <xdr:cNvSpPr txBox="1"/>
      </xdr:nvSpPr>
      <xdr:spPr>
        <a:xfrm>
          <a:off x="14389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144797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5ADA5D8B-E1BD-4AD6-BFFC-C6614F1273C5}"/>
            </a:ext>
          </a:extLst>
        </xdr:cNvPr>
        <xdr:cNvSpPr txBox="1"/>
      </xdr:nvSpPr>
      <xdr:spPr>
        <a:xfrm>
          <a:off x="13500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4A1D7013-29A3-4539-AB58-38986DF3EC22}"/>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DA80FCCF-9C0C-490F-B9B5-BD685D3E08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A79A07C-E51E-4177-AF4C-7D6A21E21B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9B5B564F-D053-4D3D-87D6-F9D2962B90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6A9E3C8-7662-4D62-8302-425ECFD738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BA46E520-EBDA-4A85-95C1-7C5B297E9C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F7854A73-CA0B-41D7-BEBD-9BFD7110CC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C4AAE785-1106-44A5-B186-82DC95C03D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FFCAAB0E-04BA-419E-BC07-051B0C4C22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E07AC421-2C7F-4840-B5A7-FF044F69A9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E759815-E20D-45F9-A151-58A24E61C3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EC0F69DE-DE64-4D99-8788-A8838CCE8A7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BF4ADECE-656E-4B84-8F28-14A6D55D5B3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ECB06BAE-1DF1-44C2-8A7C-13902A4D0AA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DB9C3D7A-DF31-4E12-B0C5-FCAD3658DF2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ADEC0E44-927E-4D47-9BD7-076323F779D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57190DA3-035D-415F-8F78-40706044750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7FB40204-DA0F-443A-8C19-2F3E2564DDD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7B83C587-544D-4DA8-80D9-1F1C5A1108C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EA1AAF24-2F6F-48B9-94FE-1F0A4F0F24D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a:extLst>
            <a:ext uri="{FF2B5EF4-FFF2-40B4-BE49-F238E27FC236}">
              <a16:creationId xmlns:a16="http://schemas.microsoft.com/office/drawing/2014/main" id="{70EAA4C8-7814-426C-8C66-96F24D0B321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BCCEA663-ABA4-4E79-96E4-309BE00B6A8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a:extLst>
            <a:ext uri="{FF2B5EF4-FFF2-40B4-BE49-F238E27FC236}">
              <a16:creationId xmlns:a16="http://schemas.microsoft.com/office/drawing/2014/main" id="{78D27D03-79B6-4415-8B3E-30CC5EC5F93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6B771081-CCB5-4C22-864C-E3A5ED142C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E0228009-B550-4DE6-ADB4-9FF068F7D11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BD581376-BFDF-46FF-9115-C919C6A649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477" name="直線コネクタ 476">
          <a:extLst>
            <a:ext uri="{FF2B5EF4-FFF2-40B4-BE49-F238E27FC236}">
              <a16:creationId xmlns:a16="http://schemas.microsoft.com/office/drawing/2014/main" id="{6CECBC4F-58B0-4A82-AFA4-A620FDFCA3D1}"/>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67FAA416-5162-4F3E-BCD2-B93D470FC703}"/>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479" name="直線コネクタ 478">
          <a:extLst>
            <a:ext uri="{FF2B5EF4-FFF2-40B4-BE49-F238E27FC236}">
              <a16:creationId xmlns:a16="http://schemas.microsoft.com/office/drawing/2014/main" id="{10886DAA-1AD5-4CE2-BA2C-1E83489BA11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6B7DE222-401A-4A8F-9574-6901CC5B3167}"/>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481" name="直線コネクタ 480">
          <a:extLst>
            <a:ext uri="{FF2B5EF4-FFF2-40B4-BE49-F238E27FC236}">
              <a16:creationId xmlns:a16="http://schemas.microsoft.com/office/drawing/2014/main" id="{0A91FD01-6CAA-44E3-9055-3D4AFD3BA5C9}"/>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B3445865-F727-414E-B190-57CFCBDAA456}"/>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483" name="フローチャート: 判断 482">
          <a:extLst>
            <a:ext uri="{FF2B5EF4-FFF2-40B4-BE49-F238E27FC236}">
              <a16:creationId xmlns:a16="http://schemas.microsoft.com/office/drawing/2014/main" id="{F9ED54AF-7D8B-4FB5-B4A5-6DA55CEAB1B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484" name="フローチャート: 判断 483">
          <a:extLst>
            <a:ext uri="{FF2B5EF4-FFF2-40B4-BE49-F238E27FC236}">
              <a16:creationId xmlns:a16="http://schemas.microsoft.com/office/drawing/2014/main" id="{1C365E8C-8F25-4053-98C3-2E1CAFD876CB}"/>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485" name="フローチャート: 判断 484">
          <a:extLst>
            <a:ext uri="{FF2B5EF4-FFF2-40B4-BE49-F238E27FC236}">
              <a16:creationId xmlns:a16="http://schemas.microsoft.com/office/drawing/2014/main" id="{C9125DB2-3D4D-4F33-9BB7-5DC0AA69071A}"/>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486" name="フローチャート: 判断 485">
          <a:extLst>
            <a:ext uri="{FF2B5EF4-FFF2-40B4-BE49-F238E27FC236}">
              <a16:creationId xmlns:a16="http://schemas.microsoft.com/office/drawing/2014/main" id="{91EA581E-D69D-4E82-A519-B1D65930BCA9}"/>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487" name="フローチャート: 判断 486">
          <a:extLst>
            <a:ext uri="{FF2B5EF4-FFF2-40B4-BE49-F238E27FC236}">
              <a16:creationId xmlns:a16="http://schemas.microsoft.com/office/drawing/2014/main" id="{AD086353-96EA-4CFF-AB08-5F0227A9EC92}"/>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CBAEBE0-0EB6-4E1B-9E04-C1AE38C12F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20202DF-78F7-4AAB-B8CA-97ECFA6A10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DC7879E-EE42-411B-A9B8-7274EA502C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6E5503F-7E7F-4A15-979C-9211C70475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8B515CD-A2EA-49AF-92B8-31ACF163EC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116340</xdr:rowOff>
    </xdr:from>
    <xdr:to>
      <xdr:col>116</xdr:col>
      <xdr:colOff>114300</xdr:colOff>
      <xdr:row>41</xdr:row>
      <xdr:rowOff>46490</xdr:rowOff>
    </xdr:to>
    <xdr:sp macro="" textlink="">
      <xdr:nvSpPr>
        <xdr:cNvPr id="493" name="楕円 492">
          <a:extLst>
            <a:ext uri="{FF2B5EF4-FFF2-40B4-BE49-F238E27FC236}">
              <a16:creationId xmlns:a16="http://schemas.microsoft.com/office/drawing/2014/main" id="{9CB96181-7081-4991-BABE-C76E23558737}"/>
            </a:ext>
          </a:extLst>
        </xdr:cNvPr>
        <xdr:cNvSpPr/>
      </xdr:nvSpPr>
      <xdr:spPr>
        <a:xfrm>
          <a:off x="22110700" y="69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94767</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C7CDAB5C-8D02-4C6B-A109-F12BAE533DAE}"/>
            </a:ext>
          </a:extLst>
        </xdr:cNvPr>
        <xdr:cNvSpPr txBox="1"/>
      </xdr:nvSpPr>
      <xdr:spPr>
        <a:xfrm>
          <a:off x="22199600" y="69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114466</xdr:rowOff>
    </xdr:from>
    <xdr:to>
      <xdr:col>112</xdr:col>
      <xdr:colOff>38100</xdr:colOff>
      <xdr:row>41</xdr:row>
      <xdr:rowOff>44616</xdr:rowOff>
    </xdr:to>
    <xdr:sp macro="" textlink="">
      <xdr:nvSpPr>
        <xdr:cNvPr id="495" name="楕円 494">
          <a:extLst>
            <a:ext uri="{FF2B5EF4-FFF2-40B4-BE49-F238E27FC236}">
              <a16:creationId xmlns:a16="http://schemas.microsoft.com/office/drawing/2014/main" id="{84DCFC45-EB37-4F67-B4CE-8B151AF42FED}"/>
            </a:ext>
          </a:extLst>
        </xdr:cNvPr>
        <xdr:cNvSpPr/>
      </xdr:nvSpPr>
      <xdr:spPr>
        <a:xfrm>
          <a:off x="21272500" y="6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165266</xdr:rowOff>
    </xdr:from>
    <xdr:to>
      <xdr:col>116</xdr:col>
      <xdr:colOff>63500</xdr:colOff>
      <xdr:row>40</xdr:row>
      <xdr:rowOff>167140</xdr:rowOff>
    </xdr:to>
    <xdr:cxnSp macro="">
      <xdr:nvCxnSpPr>
        <xdr:cNvPr id="496" name="直線コネクタ 495">
          <a:extLst>
            <a:ext uri="{FF2B5EF4-FFF2-40B4-BE49-F238E27FC236}">
              <a16:creationId xmlns:a16="http://schemas.microsoft.com/office/drawing/2014/main" id="{96C67BA7-DD47-4B88-87DA-C556B207DF58}"/>
            </a:ext>
          </a:extLst>
        </xdr:cNvPr>
        <xdr:cNvCxnSpPr/>
      </xdr:nvCxnSpPr>
      <xdr:spPr>
        <a:xfrm>
          <a:off x="21323300" y="7023266"/>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127692</xdr:rowOff>
    </xdr:from>
    <xdr:to>
      <xdr:col>107</xdr:col>
      <xdr:colOff>101600</xdr:colOff>
      <xdr:row>41</xdr:row>
      <xdr:rowOff>57842</xdr:rowOff>
    </xdr:to>
    <xdr:sp macro="" textlink="">
      <xdr:nvSpPr>
        <xdr:cNvPr id="497" name="楕円 496">
          <a:extLst>
            <a:ext uri="{FF2B5EF4-FFF2-40B4-BE49-F238E27FC236}">
              <a16:creationId xmlns:a16="http://schemas.microsoft.com/office/drawing/2014/main" id="{0D14B3BE-7DEE-4856-B244-0A8A64A61C0C}"/>
            </a:ext>
          </a:extLst>
        </xdr:cNvPr>
        <xdr:cNvSpPr/>
      </xdr:nvSpPr>
      <xdr:spPr>
        <a:xfrm>
          <a:off x="20383500" y="69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165266</xdr:rowOff>
    </xdr:from>
    <xdr:to>
      <xdr:col>111</xdr:col>
      <xdr:colOff>177800</xdr:colOff>
      <xdr:row>41</xdr:row>
      <xdr:rowOff>7042</xdr:rowOff>
    </xdr:to>
    <xdr:cxnSp macro="">
      <xdr:nvCxnSpPr>
        <xdr:cNvPr id="498" name="直線コネクタ 497">
          <a:extLst>
            <a:ext uri="{FF2B5EF4-FFF2-40B4-BE49-F238E27FC236}">
              <a16:creationId xmlns:a16="http://schemas.microsoft.com/office/drawing/2014/main" id="{C69AA814-2134-4E48-92C1-A7347CB23EAB}"/>
            </a:ext>
          </a:extLst>
        </xdr:cNvPr>
        <xdr:cNvCxnSpPr/>
      </xdr:nvCxnSpPr>
      <xdr:spPr>
        <a:xfrm flipV="1">
          <a:off x="20434300" y="7023266"/>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129805</xdr:rowOff>
    </xdr:from>
    <xdr:to>
      <xdr:col>102</xdr:col>
      <xdr:colOff>165100</xdr:colOff>
      <xdr:row>41</xdr:row>
      <xdr:rowOff>59955</xdr:rowOff>
    </xdr:to>
    <xdr:sp macro="" textlink="">
      <xdr:nvSpPr>
        <xdr:cNvPr id="499" name="楕円 498">
          <a:extLst>
            <a:ext uri="{FF2B5EF4-FFF2-40B4-BE49-F238E27FC236}">
              <a16:creationId xmlns:a16="http://schemas.microsoft.com/office/drawing/2014/main" id="{08359DCA-2202-4CF6-BB7E-4D9AD0FE497B}"/>
            </a:ext>
          </a:extLst>
        </xdr:cNvPr>
        <xdr:cNvSpPr/>
      </xdr:nvSpPr>
      <xdr:spPr>
        <a:xfrm>
          <a:off x="19494500" y="69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7042</xdr:rowOff>
    </xdr:from>
    <xdr:to>
      <xdr:col>107</xdr:col>
      <xdr:colOff>50800</xdr:colOff>
      <xdr:row>41</xdr:row>
      <xdr:rowOff>9155</xdr:rowOff>
    </xdr:to>
    <xdr:cxnSp macro="">
      <xdr:nvCxnSpPr>
        <xdr:cNvPr id="500" name="直線コネクタ 499">
          <a:extLst>
            <a:ext uri="{FF2B5EF4-FFF2-40B4-BE49-F238E27FC236}">
              <a16:creationId xmlns:a16="http://schemas.microsoft.com/office/drawing/2014/main" id="{81167685-F926-4FE1-88C7-12FF334EC7B6}"/>
            </a:ext>
          </a:extLst>
        </xdr:cNvPr>
        <xdr:cNvCxnSpPr/>
      </xdr:nvCxnSpPr>
      <xdr:spPr>
        <a:xfrm flipV="1">
          <a:off x="19545300" y="7036492"/>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143097</xdr:rowOff>
    </xdr:from>
    <xdr:to>
      <xdr:col>98</xdr:col>
      <xdr:colOff>38100</xdr:colOff>
      <xdr:row>41</xdr:row>
      <xdr:rowOff>73247</xdr:rowOff>
    </xdr:to>
    <xdr:sp macro="" textlink="">
      <xdr:nvSpPr>
        <xdr:cNvPr id="501" name="楕円 500">
          <a:extLst>
            <a:ext uri="{FF2B5EF4-FFF2-40B4-BE49-F238E27FC236}">
              <a16:creationId xmlns:a16="http://schemas.microsoft.com/office/drawing/2014/main" id="{40C205A7-F605-4C2C-8598-24098489BD03}"/>
            </a:ext>
          </a:extLst>
        </xdr:cNvPr>
        <xdr:cNvSpPr/>
      </xdr:nvSpPr>
      <xdr:spPr>
        <a:xfrm>
          <a:off x="18605500" y="70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9155</xdr:rowOff>
    </xdr:from>
    <xdr:to>
      <xdr:col>102</xdr:col>
      <xdr:colOff>114300</xdr:colOff>
      <xdr:row>41</xdr:row>
      <xdr:rowOff>22447</xdr:rowOff>
    </xdr:to>
    <xdr:cxnSp macro="">
      <xdr:nvCxnSpPr>
        <xdr:cNvPr id="502" name="直線コネクタ 501">
          <a:extLst>
            <a:ext uri="{FF2B5EF4-FFF2-40B4-BE49-F238E27FC236}">
              <a16:creationId xmlns:a16="http://schemas.microsoft.com/office/drawing/2014/main" id="{F0E46FDC-1F8C-45D5-84C9-AC82DADD4949}"/>
            </a:ext>
          </a:extLst>
        </xdr:cNvPr>
        <xdr:cNvCxnSpPr/>
      </xdr:nvCxnSpPr>
      <xdr:spPr>
        <a:xfrm flipV="1">
          <a:off x="18656300" y="7038605"/>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AE86765E-21EC-45E8-9EE3-A1E8AFEFE130}"/>
            </a:ext>
          </a:extLst>
        </xdr:cNvPr>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E0BC5D08-7FF0-481C-AFAD-8A4AFEE782FB}"/>
            </a:ext>
          </a:extLst>
        </xdr:cNvPr>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7B909A8F-FFAE-401C-8585-659B882DC048}"/>
            </a:ext>
          </a:extLst>
        </xdr:cNvPr>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C15C49E0-8F43-4AEB-9015-000A7232AA92}"/>
            </a:ext>
          </a:extLst>
        </xdr:cNvPr>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35743</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B173C63-1135-40E3-801D-7E173993E28A}"/>
            </a:ext>
          </a:extLst>
        </xdr:cNvPr>
        <xdr:cNvSpPr txBox="1"/>
      </xdr:nvSpPr>
      <xdr:spPr>
        <a:xfrm>
          <a:off x="21043411" y="70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48969</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FC2DCE79-7A9C-4255-8CDD-2952577C77B2}"/>
            </a:ext>
          </a:extLst>
        </xdr:cNvPr>
        <xdr:cNvSpPr txBox="1"/>
      </xdr:nvSpPr>
      <xdr:spPr>
        <a:xfrm>
          <a:off x="20167111" y="70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51082</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EC4F3300-552F-4C1C-99E0-1D26D9C07723}"/>
            </a:ext>
          </a:extLst>
        </xdr:cNvPr>
        <xdr:cNvSpPr txBox="1"/>
      </xdr:nvSpPr>
      <xdr:spPr>
        <a:xfrm>
          <a:off x="19278111" y="708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64374</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BC994A42-D60E-4ECD-AA0E-72C462287DDF}"/>
            </a:ext>
          </a:extLst>
        </xdr:cNvPr>
        <xdr:cNvSpPr txBox="1"/>
      </xdr:nvSpPr>
      <xdr:spPr>
        <a:xfrm>
          <a:off x="18389111" y="70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70B86B32-B4C1-459E-8EEB-17A650ECBC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A38EB28-4F0D-4328-AE3D-06FBCDB366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2845F5ED-35D4-4EEE-84B8-822B02FC9C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65B56A94-8FE9-48A0-9365-50CB1C19A2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82C8A00B-6F67-4E15-AE20-BCC4CCA440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B88820DD-8E23-46BD-83DB-7262F82DB8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8AB6ED82-7515-4B55-B2DB-AE09421CD8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BCD3B9A1-A550-4A50-95E9-496B126D28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385FF2CD-3D78-478A-8090-6757D7AE052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A6A1F987-A804-4F28-9CD8-833DB1B000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48F56AAD-6E97-48F7-87D8-B65396FB4E6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a:extLst>
            <a:ext uri="{FF2B5EF4-FFF2-40B4-BE49-F238E27FC236}">
              <a16:creationId xmlns:a16="http://schemas.microsoft.com/office/drawing/2014/main" id="{50D0AA8A-2809-4351-8E2F-D749C8DAC30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a:extLst>
            <a:ext uri="{FF2B5EF4-FFF2-40B4-BE49-F238E27FC236}">
              <a16:creationId xmlns:a16="http://schemas.microsoft.com/office/drawing/2014/main" id="{9D98ECD3-7E31-435F-AB27-4AC693E8B3FD}"/>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a:extLst>
            <a:ext uri="{FF2B5EF4-FFF2-40B4-BE49-F238E27FC236}">
              <a16:creationId xmlns:a16="http://schemas.microsoft.com/office/drawing/2014/main" id="{6FF91A51-D4BA-4046-9D81-CF2713334E8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a:extLst>
            <a:ext uri="{FF2B5EF4-FFF2-40B4-BE49-F238E27FC236}">
              <a16:creationId xmlns:a16="http://schemas.microsoft.com/office/drawing/2014/main" id="{9CFE7AEC-6B6B-4C74-AAB5-F8F7BC6F9567}"/>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a:extLst>
            <a:ext uri="{FF2B5EF4-FFF2-40B4-BE49-F238E27FC236}">
              <a16:creationId xmlns:a16="http://schemas.microsoft.com/office/drawing/2014/main" id="{D116E295-B910-4F4B-9201-C777D44C59C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a:extLst>
            <a:ext uri="{FF2B5EF4-FFF2-40B4-BE49-F238E27FC236}">
              <a16:creationId xmlns:a16="http://schemas.microsoft.com/office/drawing/2014/main" id="{A62E155A-CDBD-41A4-98AF-2FACAF84A36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a:extLst>
            <a:ext uri="{FF2B5EF4-FFF2-40B4-BE49-F238E27FC236}">
              <a16:creationId xmlns:a16="http://schemas.microsoft.com/office/drawing/2014/main" id="{67CA6D56-0C67-4E8F-9DBC-F73A613D79C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a:extLst>
            <a:ext uri="{FF2B5EF4-FFF2-40B4-BE49-F238E27FC236}">
              <a16:creationId xmlns:a16="http://schemas.microsoft.com/office/drawing/2014/main" id="{BCC8DAC1-7359-4D73-83AB-E9A3EA9793C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D8323993-84BD-45E8-820C-399BE02D6E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30F68368-FF54-4809-B247-083F26337FF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1062FC62-7A0F-4382-BCF6-FDD001D2BAE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533" name="直線コネクタ 532">
          <a:extLst>
            <a:ext uri="{FF2B5EF4-FFF2-40B4-BE49-F238E27FC236}">
              <a16:creationId xmlns:a16="http://schemas.microsoft.com/office/drawing/2014/main" id="{C0B32785-25F5-4281-8DDB-A818694FA664}"/>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B390DA3F-B825-4BA2-A095-96843A78CE8B}"/>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a:extLst>
            <a:ext uri="{FF2B5EF4-FFF2-40B4-BE49-F238E27FC236}">
              <a16:creationId xmlns:a16="http://schemas.microsoft.com/office/drawing/2014/main" id="{2DF13ECE-D33D-4C84-BCBB-AFA870F5B9F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3D3CDD31-10D8-42E3-866C-80AC802E8BCA}"/>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537" name="直線コネクタ 536">
          <a:extLst>
            <a:ext uri="{FF2B5EF4-FFF2-40B4-BE49-F238E27FC236}">
              <a16:creationId xmlns:a16="http://schemas.microsoft.com/office/drawing/2014/main" id="{16097D3B-3C35-401D-AD30-4FACF9A7A8A5}"/>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73F67300-B7ED-4543-A847-6AC0729CFDD1}"/>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539" name="フローチャート: 判断 538">
          <a:extLst>
            <a:ext uri="{FF2B5EF4-FFF2-40B4-BE49-F238E27FC236}">
              <a16:creationId xmlns:a16="http://schemas.microsoft.com/office/drawing/2014/main" id="{0B87BB04-C8F3-4C9A-B5CB-24D74436A791}"/>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540" name="フローチャート: 判断 539">
          <a:extLst>
            <a:ext uri="{FF2B5EF4-FFF2-40B4-BE49-F238E27FC236}">
              <a16:creationId xmlns:a16="http://schemas.microsoft.com/office/drawing/2014/main" id="{186EB36E-77A9-45EF-BDAB-102BB948E6DB}"/>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541" name="フローチャート: 判断 540">
          <a:extLst>
            <a:ext uri="{FF2B5EF4-FFF2-40B4-BE49-F238E27FC236}">
              <a16:creationId xmlns:a16="http://schemas.microsoft.com/office/drawing/2014/main" id="{BCF8C618-3F2B-44A4-BE76-BB70F6C1653C}"/>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42" name="フローチャート: 判断 541">
          <a:extLst>
            <a:ext uri="{FF2B5EF4-FFF2-40B4-BE49-F238E27FC236}">
              <a16:creationId xmlns:a16="http://schemas.microsoft.com/office/drawing/2014/main" id="{DB3D1586-D1FB-41E0-B13B-A2FD9F252FCC}"/>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543" name="フローチャート: 判断 542">
          <a:extLst>
            <a:ext uri="{FF2B5EF4-FFF2-40B4-BE49-F238E27FC236}">
              <a16:creationId xmlns:a16="http://schemas.microsoft.com/office/drawing/2014/main" id="{4A54DEFD-86FC-4555-BC20-955217B60761}"/>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C8237E8-5B08-4201-B52F-55AC86446D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CDB530B-96E5-4130-A8A8-0A767C77EC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29A26AF-FCB6-459A-BAB6-15AB280336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27A45BF-A950-4273-B4B0-7223C5775E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1A032EE-4B52-44A6-AD0C-DB3C163DAC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136652</xdr:rowOff>
    </xdr:from>
    <xdr:to>
      <xdr:col>85</xdr:col>
      <xdr:colOff>177800</xdr:colOff>
      <xdr:row>62</xdr:row>
      <xdr:rowOff>66802</xdr:rowOff>
    </xdr:to>
    <xdr:sp macro="" textlink="">
      <xdr:nvSpPr>
        <xdr:cNvPr id="549" name="楕円 548">
          <a:extLst>
            <a:ext uri="{FF2B5EF4-FFF2-40B4-BE49-F238E27FC236}">
              <a16:creationId xmlns:a16="http://schemas.microsoft.com/office/drawing/2014/main" id="{3DFEA83D-503F-497B-BC71-711C58B3E3A7}"/>
            </a:ext>
          </a:extLst>
        </xdr:cNvPr>
        <xdr:cNvSpPr/>
      </xdr:nvSpPr>
      <xdr:spPr>
        <a:xfrm>
          <a:off x="16268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115079</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65554A26-CCA5-4B54-91CD-B89F4BA32E42}"/>
            </a:ext>
          </a:extLst>
        </xdr:cNvPr>
        <xdr:cNvSpPr txBox="1"/>
      </xdr:nvSpPr>
      <xdr:spPr>
        <a:xfrm>
          <a:off x="16357600"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148082</xdr:rowOff>
    </xdr:from>
    <xdr:to>
      <xdr:col>81</xdr:col>
      <xdr:colOff>101600</xdr:colOff>
      <xdr:row>62</xdr:row>
      <xdr:rowOff>78232</xdr:rowOff>
    </xdr:to>
    <xdr:sp macro="" textlink="">
      <xdr:nvSpPr>
        <xdr:cNvPr id="551" name="楕円 550">
          <a:extLst>
            <a:ext uri="{FF2B5EF4-FFF2-40B4-BE49-F238E27FC236}">
              <a16:creationId xmlns:a16="http://schemas.microsoft.com/office/drawing/2014/main" id="{459DAAE7-66C8-4CF0-9194-CDAB774C8DD1}"/>
            </a:ext>
          </a:extLst>
        </xdr:cNvPr>
        <xdr:cNvSpPr/>
      </xdr:nvSpPr>
      <xdr:spPr>
        <a:xfrm>
          <a:off x="15430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xdr:rowOff>
    </xdr:from>
    <xdr:to>
      <xdr:col>85</xdr:col>
      <xdr:colOff>127000</xdr:colOff>
      <xdr:row>62</xdr:row>
      <xdr:rowOff>27432</xdr:rowOff>
    </xdr:to>
    <xdr:cxnSp macro="">
      <xdr:nvCxnSpPr>
        <xdr:cNvPr id="552" name="直線コネクタ 551">
          <a:extLst>
            <a:ext uri="{FF2B5EF4-FFF2-40B4-BE49-F238E27FC236}">
              <a16:creationId xmlns:a16="http://schemas.microsoft.com/office/drawing/2014/main" id="{64A1A28B-5119-40BC-BAAA-BAB9C0B66679}"/>
            </a:ext>
          </a:extLst>
        </xdr:cNvPr>
        <xdr:cNvCxnSpPr/>
      </xdr:nvCxnSpPr>
      <xdr:spPr>
        <a:xfrm flipV="1">
          <a:off x="15481300" y="106459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102362</xdr:rowOff>
    </xdr:from>
    <xdr:to>
      <xdr:col>76</xdr:col>
      <xdr:colOff>165100</xdr:colOff>
      <xdr:row>62</xdr:row>
      <xdr:rowOff>32512</xdr:rowOff>
    </xdr:to>
    <xdr:sp macro="" textlink="">
      <xdr:nvSpPr>
        <xdr:cNvPr id="553" name="楕円 552">
          <a:extLst>
            <a:ext uri="{FF2B5EF4-FFF2-40B4-BE49-F238E27FC236}">
              <a16:creationId xmlns:a16="http://schemas.microsoft.com/office/drawing/2014/main" id="{0952E51A-B631-4011-BD29-ECE652340964}"/>
            </a:ext>
          </a:extLst>
        </xdr:cNvPr>
        <xdr:cNvSpPr/>
      </xdr:nvSpPr>
      <xdr:spPr>
        <a:xfrm>
          <a:off x="14541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153162</xdr:rowOff>
    </xdr:from>
    <xdr:to>
      <xdr:col>81</xdr:col>
      <xdr:colOff>50800</xdr:colOff>
      <xdr:row>62</xdr:row>
      <xdr:rowOff>27432</xdr:rowOff>
    </xdr:to>
    <xdr:cxnSp macro="">
      <xdr:nvCxnSpPr>
        <xdr:cNvPr id="554" name="直線コネクタ 553">
          <a:extLst>
            <a:ext uri="{FF2B5EF4-FFF2-40B4-BE49-F238E27FC236}">
              <a16:creationId xmlns:a16="http://schemas.microsoft.com/office/drawing/2014/main" id="{99FC89A3-C0AB-41F3-93DD-D4BC7B324F60}"/>
            </a:ext>
          </a:extLst>
        </xdr:cNvPr>
        <xdr:cNvCxnSpPr/>
      </xdr:nvCxnSpPr>
      <xdr:spPr>
        <a:xfrm>
          <a:off x="14592300" y="10611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54356</xdr:rowOff>
    </xdr:from>
    <xdr:to>
      <xdr:col>72</xdr:col>
      <xdr:colOff>38100</xdr:colOff>
      <xdr:row>61</xdr:row>
      <xdr:rowOff>155956</xdr:rowOff>
    </xdr:to>
    <xdr:sp macro="" textlink="">
      <xdr:nvSpPr>
        <xdr:cNvPr id="555" name="楕円 554">
          <a:extLst>
            <a:ext uri="{FF2B5EF4-FFF2-40B4-BE49-F238E27FC236}">
              <a16:creationId xmlns:a16="http://schemas.microsoft.com/office/drawing/2014/main" id="{A34A8A07-1D3A-4522-825F-CB461ACD660A}"/>
            </a:ext>
          </a:extLst>
        </xdr:cNvPr>
        <xdr:cNvSpPr/>
      </xdr:nvSpPr>
      <xdr:spPr>
        <a:xfrm>
          <a:off x="13652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105156</xdr:rowOff>
    </xdr:from>
    <xdr:to>
      <xdr:col>76</xdr:col>
      <xdr:colOff>114300</xdr:colOff>
      <xdr:row>61</xdr:row>
      <xdr:rowOff>153162</xdr:rowOff>
    </xdr:to>
    <xdr:cxnSp macro="">
      <xdr:nvCxnSpPr>
        <xdr:cNvPr id="556" name="直線コネクタ 555">
          <a:extLst>
            <a:ext uri="{FF2B5EF4-FFF2-40B4-BE49-F238E27FC236}">
              <a16:creationId xmlns:a16="http://schemas.microsoft.com/office/drawing/2014/main" id="{E211B972-0AB3-492B-A6CD-2EDE7864D33A}"/>
            </a:ext>
          </a:extLst>
        </xdr:cNvPr>
        <xdr:cNvCxnSpPr/>
      </xdr:nvCxnSpPr>
      <xdr:spPr>
        <a:xfrm>
          <a:off x="13703300" y="1056360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57" name="楕円 556">
          <a:extLst>
            <a:ext uri="{FF2B5EF4-FFF2-40B4-BE49-F238E27FC236}">
              <a16:creationId xmlns:a16="http://schemas.microsoft.com/office/drawing/2014/main" id="{2A345CE8-A81F-4513-9947-D10317162887}"/>
            </a:ext>
          </a:extLst>
        </xdr:cNvPr>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105156</xdr:rowOff>
    </xdr:to>
    <xdr:cxnSp macro="">
      <xdr:nvCxnSpPr>
        <xdr:cNvPr id="558" name="直線コネクタ 557">
          <a:extLst>
            <a:ext uri="{FF2B5EF4-FFF2-40B4-BE49-F238E27FC236}">
              <a16:creationId xmlns:a16="http://schemas.microsoft.com/office/drawing/2014/main" id="{B10107F9-236B-44D1-B5A6-A0BBCE799363}"/>
            </a:ext>
          </a:extLst>
        </xdr:cNvPr>
        <xdr:cNvCxnSpPr/>
      </xdr:nvCxnSpPr>
      <xdr:spPr>
        <a:xfrm>
          <a:off x="12814300" y="105613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4D31D0F5-DBAE-4889-A00C-5598B7CE54A8}"/>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82C5FB99-9956-4D15-9F9F-55678428931F}"/>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129DF825-2175-42CB-9B13-AD8CCB21AD97}"/>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149302DA-A055-4AAE-B404-DF285C9C32DE}"/>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69359</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7EE207B2-FD5E-48E0-A14E-5E8518BD6715}"/>
            </a:ext>
          </a:extLst>
        </xdr:cNvPr>
        <xdr:cNvSpPr txBox="1"/>
      </xdr:nvSpPr>
      <xdr:spPr>
        <a:xfrm>
          <a:off x="152660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23639</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C6B980EC-A6D4-4DB8-9538-7E5CF08538C5}"/>
            </a:ext>
          </a:extLst>
        </xdr:cNvPr>
        <xdr:cNvSpPr txBox="1"/>
      </xdr:nvSpPr>
      <xdr:spPr>
        <a:xfrm>
          <a:off x="14389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147083</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9DA6870D-8235-487C-B98A-F500692B4831}"/>
            </a:ext>
          </a:extLst>
        </xdr:cNvPr>
        <xdr:cNvSpPr txBox="1"/>
      </xdr:nvSpPr>
      <xdr:spPr>
        <a:xfrm>
          <a:off x="13500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B6AE736C-4C4E-43DC-8A9C-972EDC3EC7DB}"/>
            </a:ext>
          </a:extLst>
        </xdr:cNvPr>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D9186140-3892-46A8-84B5-5D07B57175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5E3AEF71-3544-423F-9761-421D85F86D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8CEEB9E7-421A-4C2B-BA7B-DC4C5A3D79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630BE1D5-ECB1-4223-9675-71F980C3DA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FF4F71C2-F1B5-445A-8B1F-3A8DD01B03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A322E93C-6A0C-433A-BD8C-8891588601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C44AB5CC-73B4-4249-AC64-040023C432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D5160059-C717-4EDD-AEF4-4B9E99CED3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52A95DEB-A971-400C-932F-F5DFEA32AA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5D94CD0A-DEEB-4E68-BF8E-C4A37E12F8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E4C2E19D-2E90-4FE8-B735-F024EBB35F4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ED6586C6-2E2D-454C-A8AF-C563E7D0A83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21A91D6C-12A7-4919-BBC3-8BF8CBBAFB7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27C18E-6BF4-470C-9FDD-0869552AE39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60283E41-DDA1-405C-96F1-03A0E70A4B5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6CFEE557-70F3-408B-B978-7A902EA9CDF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C492642A-71A2-4B13-BA2F-A7F2505EE59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ED9267E5-1863-4F84-93AF-68DB934C370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E741DE9D-C19B-46FF-9E0B-6CED2E3131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EFC8E85B-9AD9-433E-B3D9-2774314F6F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A9B5D153-1D1C-4BA3-B53C-90741362CA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588" name="直線コネクタ 587">
          <a:extLst>
            <a:ext uri="{FF2B5EF4-FFF2-40B4-BE49-F238E27FC236}">
              <a16:creationId xmlns:a16="http://schemas.microsoft.com/office/drawing/2014/main" id="{354509C8-C242-4D46-AA91-76C4A7DB6725}"/>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85FEDB61-E6DA-4129-A42C-7B9C8DE4A0B9}"/>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590" name="直線コネクタ 589">
          <a:extLst>
            <a:ext uri="{FF2B5EF4-FFF2-40B4-BE49-F238E27FC236}">
              <a16:creationId xmlns:a16="http://schemas.microsoft.com/office/drawing/2014/main" id="{96B9A36D-77DD-4527-99EF-56ED7A74387E}"/>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184F60A0-9FFF-4DD9-86F8-2E151C817363}"/>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592" name="直線コネクタ 591">
          <a:extLst>
            <a:ext uri="{FF2B5EF4-FFF2-40B4-BE49-F238E27FC236}">
              <a16:creationId xmlns:a16="http://schemas.microsoft.com/office/drawing/2014/main" id="{3AFB905A-C297-442C-84DC-7BB771810CF6}"/>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98287007-F639-4FF2-80E0-D4C91E70F979}"/>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594" name="フローチャート: 判断 593">
          <a:extLst>
            <a:ext uri="{FF2B5EF4-FFF2-40B4-BE49-F238E27FC236}">
              <a16:creationId xmlns:a16="http://schemas.microsoft.com/office/drawing/2014/main" id="{B583905F-768D-4A1D-9728-B121712B537A}"/>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595" name="フローチャート: 判断 594">
          <a:extLst>
            <a:ext uri="{FF2B5EF4-FFF2-40B4-BE49-F238E27FC236}">
              <a16:creationId xmlns:a16="http://schemas.microsoft.com/office/drawing/2014/main" id="{A8D8FB0A-4A52-4844-A580-74579B602119}"/>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6" name="フローチャート: 判断 595">
          <a:extLst>
            <a:ext uri="{FF2B5EF4-FFF2-40B4-BE49-F238E27FC236}">
              <a16:creationId xmlns:a16="http://schemas.microsoft.com/office/drawing/2014/main" id="{074D0E50-8F2A-4694-94C7-1D8A0883D61C}"/>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97" name="フローチャート: 判断 596">
          <a:extLst>
            <a:ext uri="{FF2B5EF4-FFF2-40B4-BE49-F238E27FC236}">
              <a16:creationId xmlns:a16="http://schemas.microsoft.com/office/drawing/2014/main" id="{D0596F65-CE1A-4B29-B43C-5BF95B5B058D}"/>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98" name="フローチャート: 判断 597">
          <a:extLst>
            <a:ext uri="{FF2B5EF4-FFF2-40B4-BE49-F238E27FC236}">
              <a16:creationId xmlns:a16="http://schemas.microsoft.com/office/drawing/2014/main" id="{BF30AD0B-5CE0-47A4-9D34-75DC85699F4F}"/>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EFD9D08-1418-49BD-9473-7DE3113D76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DD9AFC0-07DD-47A8-9C71-64EFEDFF36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32F44A1-D407-4545-9485-9E81DCBD041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2E2B615-E257-4AF1-BACC-CF4CE13E7E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98E36A9-7A73-4D3E-80B2-2C65EC909F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122936</xdr:rowOff>
    </xdr:from>
    <xdr:to>
      <xdr:col>116</xdr:col>
      <xdr:colOff>114300</xdr:colOff>
      <xdr:row>63</xdr:row>
      <xdr:rowOff>53086</xdr:rowOff>
    </xdr:to>
    <xdr:sp macro="" textlink="">
      <xdr:nvSpPr>
        <xdr:cNvPr id="604" name="楕円 603">
          <a:extLst>
            <a:ext uri="{FF2B5EF4-FFF2-40B4-BE49-F238E27FC236}">
              <a16:creationId xmlns:a16="http://schemas.microsoft.com/office/drawing/2014/main" id="{9213C26A-2542-408D-8C14-4C2851B83665}"/>
            </a:ext>
          </a:extLst>
        </xdr:cNvPr>
        <xdr:cNvSpPr/>
      </xdr:nvSpPr>
      <xdr:spPr>
        <a:xfrm>
          <a:off x="22110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37863</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969E93D0-E7F6-4F7D-AC7B-04AFB261FDA6}"/>
            </a:ext>
          </a:extLst>
        </xdr:cNvPr>
        <xdr:cNvSpPr txBox="1"/>
      </xdr:nvSpPr>
      <xdr:spPr>
        <a:xfrm>
          <a:off x="22199600" y="106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606" name="楕円 605">
          <a:extLst>
            <a:ext uri="{FF2B5EF4-FFF2-40B4-BE49-F238E27FC236}">
              <a16:creationId xmlns:a16="http://schemas.microsoft.com/office/drawing/2014/main" id="{5448189F-C2FF-4E58-93FA-C23A39292B26}"/>
            </a:ext>
          </a:extLst>
        </xdr:cNvPr>
        <xdr:cNvSpPr/>
      </xdr:nvSpPr>
      <xdr:spPr>
        <a:xfrm>
          <a:off x="2127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2286</xdr:rowOff>
    </xdr:to>
    <xdr:cxnSp macro="">
      <xdr:nvCxnSpPr>
        <xdr:cNvPr id="607" name="直線コネクタ 606">
          <a:extLst>
            <a:ext uri="{FF2B5EF4-FFF2-40B4-BE49-F238E27FC236}">
              <a16:creationId xmlns:a16="http://schemas.microsoft.com/office/drawing/2014/main" id="{9F005B0B-9A91-426C-9F6D-34B504B86B46}"/>
            </a:ext>
          </a:extLst>
        </xdr:cNvPr>
        <xdr:cNvCxnSpPr/>
      </xdr:nvCxnSpPr>
      <xdr:spPr>
        <a:xfrm>
          <a:off x="21323300" y="1080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608" name="楕円 607">
          <a:extLst>
            <a:ext uri="{FF2B5EF4-FFF2-40B4-BE49-F238E27FC236}">
              <a16:creationId xmlns:a16="http://schemas.microsoft.com/office/drawing/2014/main" id="{741869E9-A7A2-4EA4-9B2A-72663474DEAD}"/>
            </a:ext>
          </a:extLst>
        </xdr:cNvPr>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2286</xdr:rowOff>
    </xdr:to>
    <xdr:cxnSp macro="">
      <xdr:nvCxnSpPr>
        <xdr:cNvPr id="609" name="直線コネクタ 608">
          <a:extLst>
            <a:ext uri="{FF2B5EF4-FFF2-40B4-BE49-F238E27FC236}">
              <a16:creationId xmlns:a16="http://schemas.microsoft.com/office/drawing/2014/main" id="{211CB014-81F0-44B8-8870-58290EC4405F}"/>
            </a:ext>
          </a:extLst>
        </xdr:cNvPr>
        <xdr:cNvCxnSpPr/>
      </xdr:nvCxnSpPr>
      <xdr:spPr>
        <a:xfrm>
          <a:off x="20434300" y="1080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127508</xdr:rowOff>
    </xdr:from>
    <xdr:to>
      <xdr:col>102</xdr:col>
      <xdr:colOff>165100</xdr:colOff>
      <xdr:row>63</xdr:row>
      <xdr:rowOff>57658</xdr:rowOff>
    </xdr:to>
    <xdr:sp macro="" textlink="">
      <xdr:nvSpPr>
        <xdr:cNvPr id="610" name="楕円 609">
          <a:extLst>
            <a:ext uri="{FF2B5EF4-FFF2-40B4-BE49-F238E27FC236}">
              <a16:creationId xmlns:a16="http://schemas.microsoft.com/office/drawing/2014/main" id="{7D3C17B8-0EBA-4E32-894D-9B9AC8997AE4}"/>
            </a:ext>
          </a:extLst>
        </xdr:cNvPr>
        <xdr:cNvSpPr/>
      </xdr:nvSpPr>
      <xdr:spPr>
        <a:xfrm>
          <a:off x="19494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6858</xdr:rowOff>
    </xdr:to>
    <xdr:cxnSp macro="">
      <xdr:nvCxnSpPr>
        <xdr:cNvPr id="611" name="直線コネクタ 610">
          <a:extLst>
            <a:ext uri="{FF2B5EF4-FFF2-40B4-BE49-F238E27FC236}">
              <a16:creationId xmlns:a16="http://schemas.microsoft.com/office/drawing/2014/main" id="{76E1A4F1-2DDC-4C91-B015-4336B0C5FBBB}"/>
            </a:ext>
          </a:extLst>
        </xdr:cNvPr>
        <xdr:cNvCxnSpPr/>
      </xdr:nvCxnSpPr>
      <xdr:spPr>
        <a:xfrm flipV="1">
          <a:off x="19545300" y="10803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12" name="楕円 611">
          <a:extLst>
            <a:ext uri="{FF2B5EF4-FFF2-40B4-BE49-F238E27FC236}">
              <a16:creationId xmlns:a16="http://schemas.microsoft.com/office/drawing/2014/main" id="{846E2AC4-C1D3-4B74-A5A3-82B9E5923997}"/>
            </a:ext>
          </a:extLst>
        </xdr:cNvPr>
        <xdr:cNvSpPr/>
      </xdr:nvSpPr>
      <xdr:spPr>
        <a:xfrm>
          <a:off x="18605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xdr:rowOff>
    </xdr:from>
    <xdr:to>
      <xdr:col>102</xdr:col>
      <xdr:colOff>114300</xdr:colOff>
      <xdr:row>63</xdr:row>
      <xdr:rowOff>6858</xdr:rowOff>
    </xdr:to>
    <xdr:cxnSp macro="">
      <xdr:nvCxnSpPr>
        <xdr:cNvPr id="613" name="直線コネクタ 612">
          <a:extLst>
            <a:ext uri="{FF2B5EF4-FFF2-40B4-BE49-F238E27FC236}">
              <a16:creationId xmlns:a16="http://schemas.microsoft.com/office/drawing/2014/main" id="{7CB3F408-2088-4867-8580-A0380E59BD2D}"/>
            </a:ext>
          </a:extLst>
        </xdr:cNvPr>
        <xdr:cNvCxnSpPr/>
      </xdr:nvCxnSpPr>
      <xdr:spPr>
        <a:xfrm>
          <a:off x="18656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614" name="n_1aveValue【保健センター・保健所】&#10;一人当たり面積">
          <a:extLst>
            <a:ext uri="{FF2B5EF4-FFF2-40B4-BE49-F238E27FC236}">
              <a16:creationId xmlns:a16="http://schemas.microsoft.com/office/drawing/2014/main" id="{A1E3B6CD-098E-4D93-A68D-7699DDA5D509}"/>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5" name="n_2aveValue【保健センター・保健所】&#10;一人当たり面積">
          <a:extLst>
            <a:ext uri="{FF2B5EF4-FFF2-40B4-BE49-F238E27FC236}">
              <a16:creationId xmlns:a16="http://schemas.microsoft.com/office/drawing/2014/main" id="{968570BA-D086-4D9C-9BF7-7A99581EEDE9}"/>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16" name="n_3aveValue【保健センター・保健所】&#10;一人当たり面積">
          <a:extLst>
            <a:ext uri="{FF2B5EF4-FFF2-40B4-BE49-F238E27FC236}">
              <a16:creationId xmlns:a16="http://schemas.microsoft.com/office/drawing/2014/main" id="{8D4FA222-9DD8-4357-99AD-5DC968D76EE6}"/>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617" name="n_4aveValue【保健センター・保健所】&#10;一人当たり面積">
          <a:extLst>
            <a:ext uri="{FF2B5EF4-FFF2-40B4-BE49-F238E27FC236}">
              <a16:creationId xmlns:a16="http://schemas.microsoft.com/office/drawing/2014/main" id="{6A17FEC0-EDFD-4F3B-88B7-9375D4B1A749}"/>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44213</xdr:rowOff>
    </xdr:from>
    <xdr:ext cx="469744" cy="259045"/>
    <xdr:sp macro="" textlink="">
      <xdr:nvSpPr>
        <xdr:cNvPr id="618" name="n_1mainValue【保健センター・保健所】&#10;一人当たり面積">
          <a:extLst>
            <a:ext uri="{FF2B5EF4-FFF2-40B4-BE49-F238E27FC236}">
              <a16:creationId xmlns:a16="http://schemas.microsoft.com/office/drawing/2014/main" id="{7E87B480-5744-493D-BE5D-B44FBAA1B586}"/>
            </a:ext>
          </a:extLst>
        </xdr:cNvPr>
        <xdr:cNvSpPr txBox="1"/>
      </xdr:nvSpPr>
      <xdr:spPr>
        <a:xfrm>
          <a:off x="21075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619" name="n_2mainValue【保健センター・保健所】&#10;一人当たり面積">
          <a:extLst>
            <a:ext uri="{FF2B5EF4-FFF2-40B4-BE49-F238E27FC236}">
              <a16:creationId xmlns:a16="http://schemas.microsoft.com/office/drawing/2014/main" id="{B44B8E4F-FF26-4C58-B97E-4B6D8D178CB1}"/>
            </a:ext>
          </a:extLst>
        </xdr:cNvPr>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48785</xdr:rowOff>
    </xdr:from>
    <xdr:ext cx="469744" cy="259045"/>
    <xdr:sp macro="" textlink="">
      <xdr:nvSpPr>
        <xdr:cNvPr id="620" name="n_3mainValue【保健センター・保健所】&#10;一人当たり面積">
          <a:extLst>
            <a:ext uri="{FF2B5EF4-FFF2-40B4-BE49-F238E27FC236}">
              <a16:creationId xmlns:a16="http://schemas.microsoft.com/office/drawing/2014/main" id="{EBAC035B-9EDD-4908-A278-50E7EDAB9EB3}"/>
            </a:ext>
          </a:extLst>
        </xdr:cNvPr>
        <xdr:cNvSpPr txBox="1"/>
      </xdr:nvSpPr>
      <xdr:spPr>
        <a:xfrm>
          <a:off x="19310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21" name="n_4mainValue【保健センター・保健所】&#10;一人当たり面積">
          <a:extLst>
            <a:ext uri="{FF2B5EF4-FFF2-40B4-BE49-F238E27FC236}">
              <a16:creationId xmlns:a16="http://schemas.microsoft.com/office/drawing/2014/main" id="{07A711FF-6D32-4112-83EC-1D4599B8F09E}"/>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E29ECC9C-D562-4E07-BEE8-527EB2C401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D4A30D2C-3E67-4C86-92CB-C5BD28F7EC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AF39EFB7-BDBE-4D0C-9B05-1ABD857471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B1270374-2D88-4CD8-ACEF-D2127764CA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54DD10E2-50F2-468C-A8B9-173FE4C749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A7E851AC-22F2-4A72-A7CA-2E140329194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8F29AE40-0567-4923-A953-275CC87040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220A8D3C-7D8C-4426-9533-51395A143A5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895F6F68-AC47-4CB2-A873-F72C73B807C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36EEC4B4-A963-4B93-B34B-2BD897E5833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85B1EF98-FA87-4580-98AE-FBD74D8A5EA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E8C6ED8F-9D41-4C1D-B401-777C6ACB2BF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B4A05523-707F-4075-BE09-B4F7DAE43FA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14372552-F020-43A5-A25C-CBA2513895C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DBB83C68-91D4-4528-B1C4-DB931A766DD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1DD6FE9E-7C58-42A5-83A3-597FA22EDE1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B9323713-705C-4DCB-91CA-B9FB80CE845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9565F5B5-70D3-4387-A6C8-43860E8EC00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B027F5EA-9CF9-40DF-A6C2-31599F3E3DD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11A6697-DC2D-4CF5-BB8B-54AD27844FF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378B4195-BCCD-48AA-B306-78A319DF232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95675CEE-2F1F-4A95-B2A8-2FFE86F27A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10A3AE3B-B52A-4F98-A7EA-73B4C8E1D72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8B511B89-A523-4AC2-9FEC-A3381BD072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20AB32AA-3DD1-4428-B39F-DBB522285171}"/>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92153FA8-202E-4AC1-BAD5-F8E3924C632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6689D5CC-9424-4088-BDB8-3F5E723134B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AD9E45CF-6992-48B8-9354-14D05751A43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0" name="直線コネクタ 649">
          <a:extLst>
            <a:ext uri="{FF2B5EF4-FFF2-40B4-BE49-F238E27FC236}">
              <a16:creationId xmlns:a16="http://schemas.microsoft.com/office/drawing/2014/main" id="{0C05DBDF-0B84-42C9-99ED-5D6F3FF4291B}"/>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FE0650F8-E4A7-442A-8558-5FBFFCA107E2}"/>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2" name="フローチャート: 判断 651">
          <a:extLst>
            <a:ext uri="{FF2B5EF4-FFF2-40B4-BE49-F238E27FC236}">
              <a16:creationId xmlns:a16="http://schemas.microsoft.com/office/drawing/2014/main" id="{F69B7C3C-BB3D-44C0-A799-D1FB95220CF4}"/>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653" name="フローチャート: 判断 652">
          <a:extLst>
            <a:ext uri="{FF2B5EF4-FFF2-40B4-BE49-F238E27FC236}">
              <a16:creationId xmlns:a16="http://schemas.microsoft.com/office/drawing/2014/main" id="{5F74F31E-90FF-4B26-830F-A2244BA0B0EE}"/>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54" name="フローチャート: 判断 653">
          <a:extLst>
            <a:ext uri="{FF2B5EF4-FFF2-40B4-BE49-F238E27FC236}">
              <a16:creationId xmlns:a16="http://schemas.microsoft.com/office/drawing/2014/main" id="{7D4B25D6-7CF6-411D-B744-2F7CA0F026EF}"/>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655" name="フローチャート: 判断 654">
          <a:extLst>
            <a:ext uri="{FF2B5EF4-FFF2-40B4-BE49-F238E27FC236}">
              <a16:creationId xmlns:a16="http://schemas.microsoft.com/office/drawing/2014/main" id="{9797A35E-03EC-4001-B42E-E0E3E21F7A58}"/>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6" name="フローチャート: 判断 655">
          <a:extLst>
            <a:ext uri="{FF2B5EF4-FFF2-40B4-BE49-F238E27FC236}">
              <a16:creationId xmlns:a16="http://schemas.microsoft.com/office/drawing/2014/main" id="{D3975A63-0621-4E6A-9DB7-7E6F6FE577EE}"/>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64DDDD0-701E-4096-ACC8-F578B9BA7A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A7B2451-C787-4E87-BE3F-D5743D1D324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13F22F5-730F-4DC4-B3C6-C805AB5DC5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E5C5B29-FEAC-4181-AEFF-86CBE793236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4B493EB-E449-4D8D-9DA2-CF752E1C77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59689</xdr:rowOff>
    </xdr:from>
    <xdr:to>
      <xdr:col>85</xdr:col>
      <xdr:colOff>177800</xdr:colOff>
      <xdr:row>78</xdr:row>
      <xdr:rowOff>161289</xdr:rowOff>
    </xdr:to>
    <xdr:sp macro="" textlink="">
      <xdr:nvSpPr>
        <xdr:cNvPr id="662" name="楕円 661">
          <a:extLst>
            <a:ext uri="{FF2B5EF4-FFF2-40B4-BE49-F238E27FC236}">
              <a16:creationId xmlns:a16="http://schemas.microsoft.com/office/drawing/2014/main" id="{1B1D11BF-E5BA-4C2F-9DCD-50C0EBCCEB6D}"/>
            </a:ext>
          </a:extLst>
        </xdr:cNvPr>
        <xdr:cNvSpPr/>
      </xdr:nvSpPr>
      <xdr:spPr>
        <a:xfrm>
          <a:off x="162687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155591</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160907E1-8743-411E-82A3-2D792BFFE621}"/>
            </a:ext>
          </a:extLst>
        </xdr:cNvPr>
        <xdr:cNvSpPr txBox="1"/>
      </xdr:nvSpPr>
      <xdr:spPr>
        <a:xfrm>
          <a:off x="16357600" y="133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86361</xdr:rowOff>
    </xdr:from>
    <xdr:to>
      <xdr:col>81</xdr:col>
      <xdr:colOff>101600</xdr:colOff>
      <xdr:row>79</xdr:row>
      <xdr:rowOff>16511</xdr:rowOff>
    </xdr:to>
    <xdr:sp macro="" textlink="">
      <xdr:nvSpPr>
        <xdr:cNvPr id="664" name="楕円 663">
          <a:extLst>
            <a:ext uri="{FF2B5EF4-FFF2-40B4-BE49-F238E27FC236}">
              <a16:creationId xmlns:a16="http://schemas.microsoft.com/office/drawing/2014/main" id="{79ABC8C8-B782-411D-AE08-A373F48BA404}"/>
            </a:ext>
          </a:extLst>
        </xdr:cNvPr>
        <xdr:cNvSpPr/>
      </xdr:nvSpPr>
      <xdr:spPr>
        <a:xfrm>
          <a:off x="15430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110489</xdr:rowOff>
    </xdr:from>
    <xdr:to>
      <xdr:col>85</xdr:col>
      <xdr:colOff>127000</xdr:colOff>
      <xdr:row>78</xdr:row>
      <xdr:rowOff>137161</xdr:rowOff>
    </xdr:to>
    <xdr:cxnSp macro="">
      <xdr:nvCxnSpPr>
        <xdr:cNvPr id="665" name="直線コネクタ 664">
          <a:extLst>
            <a:ext uri="{FF2B5EF4-FFF2-40B4-BE49-F238E27FC236}">
              <a16:creationId xmlns:a16="http://schemas.microsoft.com/office/drawing/2014/main" id="{02507F10-3B1A-4F19-B4AC-7A2EBC881F84}"/>
            </a:ext>
          </a:extLst>
        </xdr:cNvPr>
        <xdr:cNvCxnSpPr/>
      </xdr:nvCxnSpPr>
      <xdr:spPr>
        <a:xfrm flipV="1">
          <a:off x="15481300" y="134835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8255</xdr:rowOff>
    </xdr:from>
    <xdr:to>
      <xdr:col>76</xdr:col>
      <xdr:colOff>165100</xdr:colOff>
      <xdr:row>78</xdr:row>
      <xdr:rowOff>109855</xdr:rowOff>
    </xdr:to>
    <xdr:sp macro="" textlink="">
      <xdr:nvSpPr>
        <xdr:cNvPr id="666" name="楕円 665">
          <a:extLst>
            <a:ext uri="{FF2B5EF4-FFF2-40B4-BE49-F238E27FC236}">
              <a16:creationId xmlns:a16="http://schemas.microsoft.com/office/drawing/2014/main" id="{0190BAE8-DFE6-4D1A-BD24-4D3AFA4F519B}"/>
            </a:ext>
          </a:extLst>
        </xdr:cNvPr>
        <xdr:cNvSpPr/>
      </xdr:nvSpPr>
      <xdr:spPr>
        <a:xfrm>
          <a:off x="14541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59055</xdr:rowOff>
    </xdr:from>
    <xdr:to>
      <xdr:col>81</xdr:col>
      <xdr:colOff>50800</xdr:colOff>
      <xdr:row>78</xdr:row>
      <xdr:rowOff>137161</xdr:rowOff>
    </xdr:to>
    <xdr:cxnSp macro="">
      <xdr:nvCxnSpPr>
        <xdr:cNvPr id="667" name="直線コネクタ 666">
          <a:extLst>
            <a:ext uri="{FF2B5EF4-FFF2-40B4-BE49-F238E27FC236}">
              <a16:creationId xmlns:a16="http://schemas.microsoft.com/office/drawing/2014/main" id="{A1B99A11-A84F-4336-A3BB-8F4B6D527C5E}"/>
            </a:ext>
          </a:extLst>
        </xdr:cNvPr>
        <xdr:cNvCxnSpPr/>
      </xdr:nvCxnSpPr>
      <xdr:spPr>
        <a:xfrm>
          <a:off x="14592300" y="1343215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19686</xdr:rowOff>
    </xdr:from>
    <xdr:to>
      <xdr:col>72</xdr:col>
      <xdr:colOff>38100</xdr:colOff>
      <xdr:row>78</xdr:row>
      <xdr:rowOff>121286</xdr:rowOff>
    </xdr:to>
    <xdr:sp macro="" textlink="">
      <xdr:nvSpPr>
        <xdr:cNvPr id="668" name="楕円 667">
          <a:extLst>
            <a:ext uri="{FF2B5EF4-FFF2-40B4-BE49-F238E27FC236}">
              <a16:creationId xmlns:a16="http://schemas.microsoft.com/office/drawing/2014/main" id="{FA87D925-850C-4E1B-89A8-45435771936E}"/>
            </a:ext>
          </a:extLst>
        </xdr:cNvPr>
        <xdr:cNvSpPr/>
      </xdr:nvSpPr>
      <xdr:spPr>
        <a:xfrm>
          <a:off x="13652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59055</xdr:rowOff>
    </xdr:from>
    <xdr:to>
      <xdr:col>76</xdr:col>
      <xdr:colOff>114300</xdr:colOff>
      <xdr:row>78</xdr:row>
      <xdr:rowOff>70486</xdr:rowOff>
    </xdr:to>
    <xdr:cxnSp macro="">
      <xdr:nvCxnSpPr>
        <xdr:cNvPr id="669" name="直線コネクタ 668">
          <a:extLst>
            <a:ext uri="{FF2B5EF4-FFF2-40B4-BE49-F238E27FC236}">
              <a16:creationId xmlns:a16="http://schemas.microsoft.com/office/drawing/2014/main" id="{2EE1C1C4-389A-43FE-91CD-E47538DBF2AF}"/>
            </a:ext>
          </a:extLst>
        </xdr:cNvPr>
        <xdr:cNvCxnSpPr/>
      </xdr:nvCxnSpPr>
      <xdr:spPr>
        <a:xfrm flipV="1">
          <a:off x="13703300" y="134321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124461</xdr:rowOff>
    </xdr:from>
    <xdr:to>
      <xdr:col>67</xdr:col>
      <xdr:colOff>101600</xdr:colOff>
      <xdr:row>78</xdr:row>
      <xdr:rowOff>54611</xdr:rowOff>
    </xdr:to>
    <xdr:sp macro="" textlink="">
      <xdr:nvSpPr>
        <xdr:cNvPr id="670" name="楕円 669">
          <a:extLst>
            <a:ext uri="{FF2B5EF4-FFF2-40B4-BE49-F238E27FC236}">
              <a16:creationId xmlns:a16="http://schemas.microsoft.com/office/drawing/2014/main" id="{8CD4A63B-DAC5-445E-8D1B-FE6C2C497417}"/>
            </a:ext>
          </a:extLst>
        </xdr:cNvPr>
        <xdr:cNvSpPr/>
      </xdr:nvSpPr>
      <xdr:spPr>
        <a:xfrm>
          <a:off x="12763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3811</xdr:rowOff>
    </xdr:from>
    <xdr:to>
      <xdr:col>71</xdr:col>
      <xdr:colOff>177800</xdr:colOff>
      <xdr:row>78</xdr:row>
      <xdr:rowOff>70486</xdr:rowOff>
    </xdr:to>
    <xdr:cxnSp macro="">
      <xdr:nvCxnSpPr>
        <xdr:cNvPr id="671" name="直線コネクタ 670">
          <a:extLst>
            <a:ext uri="{FF2B5EF4-FFF2-40B4-BE49-F238E27FC236}">
              <a16:creationId xmlns:a16="http://schemas.microsoft.com/office/drawing/2014/main" id="{8DDBA72E-540B-4BE9-81AC-005D41A99040}"/>
            </a:ext>
          </a:extLst>
        </xdr:cNvPr>
        <xdr:cNvCxnSpPr/>
      </xdr:nvCxnSpPr>
      <xdr:spPr>
        <a:xfrm>
          <a:off x="12814300" y="133769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120032</xdr:rowOff>
    </xdr:from>
    <xdr:ext cx="405111" cy="259045"/>
    <xdr:sp macro="" textlink="">
      <xdr:nvSpPr>
        <xdr:cNvPr id="672" name="n_1aveValue【消防施設】&#10;有形固定資産減価償却率">
          <a:extLst>
            <a:ext uri="{FF2B5EF4-FFF2-40B4-BE49-F238E27FC236}">
              <a16:creationId xmlns:a16="http://schemas.microsoft.com/office/drawing/2014/main" id="{706796FD-84A5-44C2-B0F2-FC3DA908F1AB}"/>
            </a:ext>
          </a:extLst>
        </xdr:cNvPr>
        <xdr:cNvSpPr txBox="1"/>
      </xdr:nvSpPr>
      <xdr:spPr>
        <a:xfrm>
          <a:off x="15266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73" name="n_2aveValue【消防施設】&#10;有形固定資産減価償却率">
          <a:extLst>
            <a:ext uri="{FF2B5EF4-FFF2-40B4-BE49-F238E27FC236}">
              <a16:creationId xmlns:a16="http://schemas.microsoft.com/office/drawing/2014/main" id="{70553C35-5216-4D42-A87A-E08FAF53C5FB}"/>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674" name="n_3aveValue【消防施設】&#10;有形固定資産減価償却率">
          <a:extLst>
            <a:ext uri="{FF2B5EF4-FFF2-40B4-BE49-F238E27FC236}">
              <a16:creationId xmlns:a16="http://schemas.microsoft.com/office/drawing/2014/main" id="{5B8DD5EF-9FEB-457B-A0AB-57825B0CC64E}"/>
            </a:ext>
          </a:extLst>
        </xdr:cNvPr>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675" name="n_4aveValue【消防施設】&#10;有形固定資産減価償却率">
          <a:extLst>
            <a:ext uri="{FF2B5EF4-FFF2-40B4-BE49-F238E27FC236}">
              <a16:creationId xmlns:a16="http://schemas.microsoft.com/office/drawing/2014/main" id="{FCCEDBA2-3D6C-4CDF-8E01-A351B56F52FE}"/>
            </a:ext>
          </a:extLst>
        </xdr:cNvPr>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33038</xdr:rowOff>
    </xdr:from>
    <xdr:ext cx="405111" cy="259045"/>
    <xdr:sp macro="" textlink="">
      <xdr:nvSpPr>
        <xdr:cNvPr id="676" name="n_1mainValue【消防施設】&#10;有形固定資産減価償却率">
          <a:extLst>
            <a:ext uri="{FF2B5EF4-FFF2-40B4-BE49-F238E27FC236}">
              <a16:creationId xmlns:a16="http://schemas.microsoft.com/office/drawing/2014/main" id="{D2F7E0D1-E6C6-4E30-BE3F-D2EB4D714A45}"/>
            </a:ext>
          </a:extLst>
        </xdr:cNvPr>
        <xdr:cNvSpPr txBox="1"/>
      </xdr:nvSpPr>
      <xdr:spPr>
        <a:xfrm>
          <a:off x="152660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126382</xdr:rowOff>
    </xdr:from>
    <xdr:ext cx="405111" cy="259045"/>
    <xdr:sp macro="" textlink="">
      <xdr:nvSpPr>
        <xdr:cNvPr id="677" name="n_2mainValue【消防施設】&#10;有形固定資産減価償却率">
          <a:extLst>
            <a:ext uri="{FF2B5EF4-FFF2-40B4-BE49-F238E27FC236}">
              <a16:creationId xmlns:a16="http://schemas.microsoft.com/office/drawing/2014/main" id="{B70B9ED2-C5E1-47AF-AA80-8BF301174F48}"/>
            </a:ext>
          </a:extLst>
        </xdr:cNvPr>
        <xdr:cNvSpPr txBox="1"/>
      </xdr:nvSpPr>
      <xdr:spPr>
        <a:xfrm>
          <a:off x="14389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137813</xdr:rowOff>
    </xdr:from>
    <xdr:ext cx="405111" cy="259045"/>
    <xdr:sp macro="" textlink="">
      <xdr:nvSpPr>
        <xdr:cNvPr id="678" name="n_3mainValue【消防施設】&#10;有形固定資産減価償却率">
          <a:extLst>
            <a:ext uri="{FF2B5EF4-FFF2-40B4-BE49-F238E27FC236}">
              <a16:creationId xmlns:a16="http://schemas.microsoft.com/office/drawing/2014/main" id="{6B802BC1-A0F1-4C55-990A-C9FBB5A5056B}"/>
            </a:ext>
          </a:extLst>
        </xdr:cNvPr>
        <xdr:cNvSpPr txBox="1"/>
      </xdr:nvSpPr>
      <xdr:spPr>
        <a:xfrm>
          <a:off x="13500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71138</xdr:rowOff>
    </xdr:from>
    <xdr:ext cx="405111" cy="259045"/>
    <xdr:sp macro="" textlink="">
      <xdr:nvSpPr>
        <xdr:cNvPr id="679" name="n_4mainValue【消防施設】&#10;有形固定資産減価償却率">
          <a:extLst>
            <a:ext uri="{FF2B5EF4-FFF2-40B4-BE49-F238E27FC236}">
              <a16:creationId xmlns:a16="http://schemas.microsoft.com/office/drawing/2014/main" id="{9FAC5A36-6A6E-40B1-A340-03F797FD2188}"/>
            </a:ext>
          </a:extLst>
        </xdr:cNvPr>
        <xdr:cNvSpPr txBox="1"/>
      </xdr:nvSpPr>
      <xdr:spPr>
        <a:xfrm>
          <a:off x="12611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F83E3C39-538D-48AD-A64F-D2EEE667EC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AB333AD6-80E1-4E11-ABEB-2D76C4885A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A96C5832-CE14-4ED5-871C-FEDA311F4E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EDE2691A-907C-4FAB-A40A-A60B10150E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5A0840DA-EFF2-46E5-8FC0-CA15CC5BAF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E9A9A1E2-C778-4234-B31F-A6B9FE7B08F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649C4F71-DF91-4147-81A4-94FF61C64F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3D36297B-DD09-4007-BD65-098B6CFCE86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58D38C64-7BD6-4BAE-A87A-1B87EF8F57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39E65EB-D937-4938-BFB7-428E7E76D59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A6C51382-C9D5-4168-B9EF-746DB787BA3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7813F870-3C77-4EB1-A847-C9B792CF521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F7CFEBFD-6581-49DC-BCE1-486CD0BDF8B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31DCCDA7-A08A-45C3-BDA6-7612D727D44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2708E80A-2551-4A12-A694-C0E4675160C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BC3B6234-4167-4BF2-A37C-BA40D9F305F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23DCABEC-BD14-40CF-8A96-750D6520FCB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690223C2-1E0D-409D-8B27-2E83A31F827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0F4A45C9-A79A-4037-81BC-E8D3E4FAF2C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498FED1F-C182-422E-AE15-DB74A39A4FF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707ACA97-A426-4B4D-ADA0-DEE5049342F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889036FB-3AD3-4781-B1A4-3E18CCA4DD8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E70C1CE6-525F-4734-9E93-3D18EE7DA7E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FFE80B99-D65F-4DC9-9B2D-DBCD37B6EE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E7C9278B-20CE-4797-B59C-68E32DEDD3E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05" name="直線コネクタ 704">
          <a:extLst>
            <a:ext uri="{FF2B5EF4-FFF2-40B4-BE49-F238E27FC236}">
              <a16:creationId xmlns:a16="http://schemas.microsoft.com/office/drawing/2014/main" id="{C943FA01-3719-441B-8851-8845B5ABDD38}"/>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06" name="【消防施設】&#10;一人当たり面積最小値テキスト">
          <a:extLst>
            <a:ext uri="{FF2B5EF4-FFF2-40B4-BE49-F238E27FC236}">
              <a16:creationId xmlns:a16="http://schemas.microsoft.com/office/drawing/2014/main" id="{42BF4B4C-6568-4347-9ACB-8B65B5C63ED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7" name="直線コネクタ 706">
          <a:extLst>
            <a:ext uri="{FF2B5EF4-FFF2-40B4-BE49-F238E27FC236}">
              <a16:creationId xmlns:a16="http://schemas.microsoft.com/office/drawing/2014/main" id="{3266C198-C726-43C1-8F69-18F4EF51A6E9}"/>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08" name="【消防施設】&#10;一人当たり面積最大値テキスト">
          <a:extLst>
            <a:ext uri="{FF2B5EF4-FFF2-40B4-BE49-F238E27FC236}">
              <a16:creationId xmlns:a16="http://schemas.microsoft.com/office/drawing/2014/main" id="{1B68ACB5-3065-41AD-BFD9-46655CF4DBA7}"/>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09" name="直線コネクタ 708">
          <a:extLst>
            <a:ext uri="{FF2B5EF4-FFF2-40B4-BE49-F238E27FC236}">
              <a16:creationId xmlns:a16="http://schemas.microsoft.com/office/drawing/2014/main" id="{651062D4-1D30-4551-870B-E650B8E9E23E}"/>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710" name="【消防施設】&#10;一人当たり面積平均値テキスト">
          <a:extLst>
            <a:ext uri="{FF2B5EF4-FFF2-40B4-BE49-F238E27FC236}">
              <a16:creationId xmlns:a16="http://schemas.microsoft.com/office/drawing/2014/main" id="{53AD7BD7-9B7A-46E5-9999-BC15FF5A2C79}"/>
            </a:ext>
          </a:extLst>
        </xdr:cNvPr>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11" name="フローチャート: 判断 710">
          <a:extLst>
            <a:ext uri="{FF2B5EF4-FFF2-40B4-BE49-F238E27FC236}">
              <a16:creationId xmlns:a16="http://schemas.microsoft.com/office/drawing/2014/main" id="{F23D58F1-8EF3-421F-A440-528172F366D7}"/>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712" name="フローチャート: 判断 711">
          <a:extLst>
            <a:ext uri="{FF2B5EF4-FFF2-40B4-BE49-F238E27FC236}">
              <a16:creationId xmlns:a16="http://schemas.microsoft.com/office/drawing/2014/main" id="{64FCA0D8-D04E-4579-81F9-499BE31E2E22}"/>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713" name="フローチャート: 判断 712">
          <a:extLst>
            <a:ext uri="{FF2B5EF4-FFF2-40B4-BE49-F238E27FC236}">
              <a16:creationId xmlns:a16="http://schemas.microsoft.com/office/drawing/2014/main" id="{D347D4A0-DC4E-4F61-8FA1-0332952ADC0A}"/>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714" name="フローチャート: 判断 713">
          <a:extLst>
            <a:ext uri="{FF2B5EF4-FFF2-40B4-BE49-F238E27FC236}">
              <a16:creationId xmlns:a16="http://schemas.microsoft.com/office/drawing/2014/main" id="{F1C609A3-C869-4D30-88DE-ADC97669C0CF}"/>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15" name="フローチャート: 判断 714">
          <a:extLst>
            <a:ext uri="{FF2B5EF4-FFF2-40B4-BE49-F238E27FC236}">
              <a16:creationId xmlns:a16="http://schemas.microsoft.com/office/drawing/2014/main" id="{94261AE9-D38B-47D8-9A3D-8A2CC317FA4A}"/>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F0DDA3E-2EB0-4F9B-BDC6-4597C6D052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2CEB143-9258-4758-8770-AC18E38520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8116F60-1D78-493D-8DC7-EAE86D96A5F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8DC8726-773D-4132-9CA4-1E8B83327F0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95EED6E-D9BB-4641-AA33-D56C5E821D3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59145</xdr:rowOff>
    </xdr:from>
    <xdr:to>
      <xdr:col>116</xdr:col>
      <xdr:colOff>114300</xdr:colOff>
      <xdr:row>84</xdr:row>
      <xdr:rowOff>160745</xdr:rowOff>
    </xdr:to>
    <xdr:sp macro="" textlink="">
      <xdr:nvSpPr>
        <xdr:cNvPr id="721" name="楕円 720">
          <a:extLst>
            <a:ext uri="{FF2B5EF4-FFF2-40B4-BE49-F238E27FC236}">
              <a16:creationId xmlns:a16="http://schemas.microsoft.com/office/drawing/2014/main" id="{FBF2BDF2-52B7-4509-AA29-7E97EB5A1B51}"/>
            </a:ext>
          </a:extLst>
        </xdr:cNvPr>
        <xdr:cNvSpPr/>
      </xdr:nvSpPr>
      <xdr:spPr>
        <a:xfrm>
          <a:off x="22110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82022</xdr:rowOff>
    </xdr:from>
    <xdr:ext cx="469744" cy="259045"/>
    <xdr:sp macro="" textlink="">
      <xdr:nvSpPr>
        <xdr:cNvPr id="722" name="【消防施設】&#10;一人当たり面積該当値テキスト">
          <a:extLst>
            <a:ext uri="{FF2B5EF4-FFF2-40B4-BE49-F238E27FC236}">
              <a16:creationId xmlns:a16="http://schemas.microsoft.com/office/drawing/2014/main" id="{3C6E0CFE-3663-4C45-A639-306619405DAE}"/>
            </a:ext>
          </a:extLst>
        </xdr:cNvPr>
        <xdr:cNvSpPr txBox="1"/>
      </xdr:nvSpPr>
      <xdr:spPr>
        <a:xfrm>
          <a:off x="22199600" y="1431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24856</xdr:rowOff>
    </xdr:from>
    <xdr:to>
      <xdr:col>112</xdr:col>
      <xdr:colOff>38100</xdr:colOff>
      <xdr:row>85</xdr:row>
      <xdr:rowOff>126456</xdr:rowOff>
    </xdr:to>
    <xdr:sp macro="" textlink="">
      <xdr:nvSpPr>
        <xdr:cNvPr id="723" name="楕円 722">
          <a:extLst>
            <a:ext uri="{FF2B5EF4-FFF2-40B4-BE49-F238E27FC236}">
              <a16:creationId xmlns:a16="http://schemas.microsoft.com/office/drawing/2014/main" id="{9E6AE64B-CC00-4643-8048-FDC0A8324AA5}"/>
            </a:ext>
          </a:extLst>
        </xdr:cNvPr>
        <xdr:cNvSpPr/>
      </xdr:nvSpPr>
      <xdr:spPr>
        <a:xfrm>
          <a:off x="21272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109945</xdr:rowOff>
    </xdr:from>
    <xdr:to>
      <xdr:col>116</xdr:col>
      <xdr:colOff>63500</xdr:colOff>
      <xdr:row>85</xdr:row>
      <xdr:rowOff>75656</xdr:rowOff>
    </xdr:to>
    <xdr:cxnSp macro="">
      <xdr:nvCxnSpPr>
        <xdr:cNvPr id="724" name="直線コネクタ 723">
          <a:extLst>
            <a:ext uri="{FF2B5EF4-FFF2-40B4-BE49-F238E27FC236}">
              <a16:creationId xmlns:a16="http://schemas.microsoft.com/office/drawing/2014/main" id="{216DC2C9-F513-4057-8328-B65EF1BB36C2}"/>
            </a:ext>
          </a:extLst>
        </xdr:cNvPr>
        <xdr:cNvCxnSpPr/>
      </xdr:nvCxnSpPr>
      <xdr:spPr>
        <a:xfrm flipV="1">
          <a:off x="21323300" y="14511745"/>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725" name="楕円 724">
          <a:extLst>
            <a:ext uri="{FF2B5EF4-FFF2-40B4-BE49-F238E27FC236}">
              <a16:creationId xmlns:a16="http://schemas.microsoft.com/office/drawing/2014/main" id="{00CF6ADD-326C-45C0-8362-A09B0D8A5302}"/>
            </a:ext>
          </a:extLst>
        </xdr:cNvPr>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75656</xdr:rowOff>
    </xdr:from>
    <xdr:to>
      <xdr:col>111</xdr:col>
      <xdr:colOff>177800</xdr:colOff>
      <xdr:row>85</xdr:row>
      <xdr:rowOff>78921</xdr:rowOff>
    </xdr:to>
    <xdr:cxnSp macro="">
      <xdr:nvCxnSpPr>
        <xdr:cNvPr id="726" name="直線コネクタ 725">
          <a:extLst>
            <a:ext uri="{FF2B5EF4-FFF2-40B4-BE49-F238E27FC236}">
              <a16:creationId xmlns:a16="http://schemas.microsoft.com/office/drawing/2014/main" id="{E8C33E51-DB6E-4C9F-829F-925DF8881DF9}"/>
            </a:ext>
          </a:extLst>
        </xdr:cNvPr>
        <xdr:cNvCxnSpPr/>
      </xdr:nvCxnSpPr>
      <xdr:spPr>
        <a:xfrm flipV="1">
          <a:off x="20434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150586</xdr:rowOff>
    </xdr:from>
    <xdr:to>
      <xdr:col>102</xdr:col>
      <xdr:colOff>165100</xdr:colOff>
      <xdr:row>85</xdr:row>
      <xdr:rowOff>80736</xdr:rowOff>
    </xdr:to>
    <xdr:sp macro="" textlink="">
      <xdr:nvSpPr>
        <xdr:cNvPr id="727" name="楕円 726">
          <a:extLst>
            <a:ext uri="{FF2B5EF4-FFF2-40B4-BE49-F238E27FC236}">
              <a16:creationId xmlns:a16="http://schemas.microsoft.com/office/drawing/2014/main" id="{10F1E955-3455-464E-9865-D6E4B999C901}"/>
            </a:ext>
          </a:extLst>
        </xdr:cNvPr>
        <xdr:cNvSpPr/>
      </xdr:nvSpPr>
      <xdr:spPr>
        <a:xfrm>
          <a:off x="19494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29936</xdr:rowOff>
    </xdr:from>
    <xdr:to>
      <xdr:col>107</xdr:col>
      <xdr:colOff>50800</xdr:colOff>
      <xdr:row>85</xdr:row>
      <xdr:rowOff>78921</xdr:rowOff>
    </xdr:to>
    <xdr:cxnSp macro="">
      <xdr:nvCxnSpPr>
        <xdr:cNvPr id="728" name="直線コネクタ 727">
          <a:extLst>
            <a:ext uri="{FF2B5EF4-FFF2-40B4-BE49-F238E27FC236}">
              <a16:creationId xmlns:a16="http://schemas.microsoft.com/office/drawing/2014/main" id="{5D813B29-6CDD-4C2E-8BDD-9347B67EBC26}"/>
            </a:ext>
          </a:extLst>
        </xdr:cNvPr>
        <xdr:cNvCxnSpPr/>
      </xdr:nvCxnSpPr>
      <xdr:spPr>
        <a:xfrm>
          <a:off x="19545300" y="146031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8527</xdr:rowOff>
    </xdr:from>
    <xdr:to>
      <xdr:col>98</xdr:col>
      <xdr:colOff>38100</xdr:colOff>
      <xdr:row>85</xdr:row>
      <xdr:rowOff>110127</xdr:rowOff>
    </xdr:to>
    <xdr:sp macro="" textlink="">
      <xdr:nvSpPr>
        <xdr:cNvPr id="729" name="楕円 728">
          <a:extLst>
            <a:ext uri="{FF2B5EF4-FFF2-40B4-BE49-F238E27FC236}">
              <a16:creationId xmlns:a16="http://schemas.microsoft.com/office/drawing/2014/main" id="{78B90FAD-6DA1-4352-BFB0-AD4FFB8EB000}"/>
            </a:ext>
          </a:extLst>
        </xdr:cNvPr>
        <xdr:cNvSpPr/>
      </xdr:nvSpPr>
      <xdr:spPr>
        <a:xfrm>
          <a:off x="18605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29936</xdr:rowOff>
    </xdr:from>
    <xdr:to>
      <xdr:col>102</xdr:col>
      <xdr:colOff>114300</xdr:colOff>
      <xdr:row>85</xdr:row>
      <xdr:rowOff>59327</xdr:rowOff>
    </xdr:to>
    <xdr:cxnSp macro="">
      <xdr:nvCxnSpPr>
        <xdr:cNvPr id="730" name="直線コネクタ 729">
          <a:extLst>
            <a:ext uri="{FF2B5EF4-FFF2-40B4-BE49-F238E27FC236}">
              <a16:creationId xmlns:a16="http://schemas.microsoft.com/office/drawing/2014/main" id="{4ED0D1B8-60EA-4A0D-B699-DFFD94C152CE}"/>
            </a:ext>
          </a:extLst>
        </xdr:cNvPr>
        <xdr:cNvCxnSpPr/>
      </xdr:nvCxnSpPr>
      <xdr:spPr>
        <a:xfrm flipV="1">
          <a:off x="18656300" y="146031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731" name="n_1aveValue【消防施設】&#10;一人当たり面積">
          <a:extLst>
            <a:ext uri="{FF2B5EF4-FFF2-40B4-BE49-F238E27FC236}">
              <a16:creationId xmlns:a16="http://schemas.microsoft.com/office/drawing/2014/main" id="{D9431E4D-87FC-4E59-B9AF-B5820031976E}"/>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732" name="n_2aveValue【消防施設】&#10;一人当たり面積">
          <a:extLst>
            <a:ext uri="{FF2B5EF4-FFF2-40B4-BE49-F238E27FC236}">
              <a16:creationId xmlns:a16="http://schemas.microsoft.com/office/drawing/2014/main" id="{03F3DD0A-7C44-484A-AABB-389BFC16E120}"/>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733" name="n_3aveValue【消防施設】&#10;一人当たり面積">
          <a:extLst>
            <a:ext uri="{FF2B5EF4-FFF2-40B4-BE49-F238E27FC236}">
              <a16:creationId xmlns:a16="http://schemas.microsoft.com/office/drawing/2014/main" id="{9933002D-CFBB-49B3-B484-6CDA486BE977}"/>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734" name="n_4aveValue【消防施設】&#10;一人当たり面積">
          <a:extLst>
            <a:ext uri="{FF2B5EF4-FFF2-40B4-BE49-F238E27FC236}">
              <a16:creationId xmlns:a16="http://schemas.microsoft.com/office/drawing/2014/main" id="{9BD50BF1-73DC-49CA-A513-75615E205E89}"/>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117583</xdr:rowOff>
    </xdr:from>
    <xdr:ext cx="469744" cy="259045"/>
    <xdr:sp macro="" textlink="">
      <xdr:nvSpPr>
        <xdr:cNvPr id="735" name="n_1mainValue【消防施設】&#10;一人当たり面積">
          <a:extLst>
            <a:ext uri="{FF2B5EF4-FFF2-40B4-BE49-F238E27FC236}">
              <a16:creationId xmlns:a16="http://schemas.microsoft.com/office/drawing/2014/main" id="{4F670ABB-9F0F-43E0-94D6-904150863B06}"/>
            </a:ext>
          </a:extLst>
        </xdr:cNvPr>
        <xdr:cNvSpPr txBox="1"/>
      </xdr:nvSpPr>
      <xdr:spPr>
        <a:xfrm>
          <a:off x="21075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736" name="n_2mainValue【消防施設】&#10;一人当たり面積">
          <a:extLst>
            <a:ext uri="{FF2B5EF4-FFF2-40B4-BE49-F238E27FC236}">
              <a16:creationId xmlns:a16="http://schemas.microsoft.com/office/drawing/2014/main" id="{57DF3122-EA8A-459D-BE0F-6B9D52DF4DEF}"/>
            </a:ext>
          </a:extLst>
        </xdr:cNvPr>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71863</xdr:rowOff>
    </xdr:from>
    <xdr:ext cx="469744" cy="259045"/>
    <xdr:sp macro="" textlink="">
      <xdr:nvSpPr>
        <xdr:cNvPr id="737" name="n_3mainValue【消防施設】&#10;一人当たり面積">
          <a:extLst>
            <a:ext uri="{FF2B5EF4-FFF2-40B4-BE49-F238E27FC236}">
              <a16:creationId xmlns:a16="http://schemas.microsoft.com/office/drawing/2014/main" id="{1645472C-7703-4B07-9260-2A7CF50275F7}"/>
            </a:ext>
          </a:extLst>
        </xdr:cNvPr>
        <xdr:cNvSpPr txBox="1"/>
      </xdr:nvSpPr>
      <xdr:spPr>
        <a:xfrm>
          <a:off x="193104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101254</xdr:rowOff>
    </xdr:from>
    <xdr:ext cx="469744" cy="259045"/>
    <xdr:sp macro="" textlink="">
      <xdr:nvSpPr>
        <xdr:cNvPr id="738" name="n_4mainValue【消防施設】&#10;一人当たり面積">
          <a:extLst>
            <a:ext uri="{FF2B5EF4-FFF2-40B4-BE49-F238E27FC236}">
              <a16:creationId xmlns:a16="http://schemas.microsoft.com/office/drawing/2014/main" id="{0662C1FC-B102-416E-98CC-F40A3C169466}"/>
            </a:ext>
          </a:extLst>
        </xdr:cNvPr>
        <xdr:cNvSpPr txBox="1"/>
      </xdr:nvSpPr>
      <xdr:spPr>
        <a:xfrm>
          <a:off x="184214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9D6E1C61-E162-4CB5-AE70-473D8A78F3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3FDF52CE-6362-4E66-81A0-3644E3E0D4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B7338D5D-CF78-45B2-A29E-CE75118E30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25617970-B254-401D-A4BB-B8FEEC13D1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562440F1-87F1-421B-966B-1E2AF0CDD7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2267AC3C-5867-4957-BCED-92BB69704A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6FB764FE-23A4-4F41-9D89-E685DD88557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76EC26AC-3AC2-46BE-8463-51DDA27BFF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E54F84A3-BD18-4421-89DF-4521598FDB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63EF551D-7337-46B2-AC35-18954BC0EB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F4B3D7BF-EEEF-4AF8-A684-E36FF22D546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776A26A4-CCAF-4F0E-BE4F-7C65A8B7024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7978A2B0-5A4A-460B-8833-C4FC6D5D494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6A819CFF-5768-4483-85B0-1A23EF93ED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F6BCA812-C0C8-4CC1-95A2-9571E4AE702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559E9E1D-9F24-4059-969A-146DD28575D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35683CBB-B41E-4B1B-82D5-8DA21AE142A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575D04D4-C3BF-4B6A-8F8E-C1681D5818A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28C6AE5B-DE8E-412A-A6C1-30FC1056194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FDB9B3C5-0C17-4870-BD2D-4F617CC3EBA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EE9B4571-ABE3-4805-807C-424FB272F9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4D97C1C8-7402-4BEA-B489-B2ACE83B6E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46A2730F-4F40-4FE4-88B6-A39F8C66436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A27A893F-E7C9-43C6-9654-F2454DDDA7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6E9400B1-1A6A-4A4A-8848-7E318379A1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64" name="直線コネクタ 763">
          <a:extLst>
            <a:ext uri="{FF2B5EF4-FFF2-40B4-BE49-F238E27FC236}">
              <a16:creationId xmlns:a16="http://schemas.microsoft.com/office/drawing/2014/main" id="{9C81F912-21CA-4EF1-8D93-648B1C1082AE}"/>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5" name="【庁舎】&#10;有形固定資産減価償却率最小値テキスト">
          <a:extLst>
            <a:ext uri="{FF2B5EF4-FFF2-40B4-BE49-F238E27FC236}">
              <a16:creationId xmlns:a16="http://schemas.microsoft.com/office/drawing/2014/main" id="{973D9A7E-1C1A-464E-9818-ACD4C88A5384}"/>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6" name="直線コネクタ 765">
          <a:extLst>
            <a:ext uri="{FF2B5EF4-FFF2-40B4-BE49-F238E27FC236}">
              <a16:creationId xmlns:a16="http://schemas.microsoft.com/office/drawing/2014/main" id="{B73F5CC1-811B-4F9E-9FFA-17AFD15FB9D6}"/>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67" name="【庁舎】&#10;有形固定資産減価償却率最大値テキスト">
          <a:extLst>
            <a:ext uri="{FF2B5EF4-FFF2-40B4-BE49-F238E27FC236}">
              <a16:creationId xmlns:a16="http://schemas.microsoft.com/office/drawing/2014/main" id="{578853B7-D15B-4857-A658-9B693CA861B1}"/>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68" name="直線コネクタ 767">
          <a:extLst>
            <a:ext uri="{FF2B5EF4-FFF2-40B4-BE49-F238E27FC236}">
              <a16:creationId xmlns:a16="http://schemas.microsoft.com/office/drawing/2014/main" id="{DACDCFED-9D8D-4A78-A08E-BFBB8F97FF19}"/>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769" name="【庁舎】&#10;有形固定資産減価償却率平均値テキスト">
          <a:extLst>
            <a:ext uri="{FF2B5EF4-FFF2-40B4-BE49-F238E27FC236}">
              <a16:creationId xmlns:a16="http://schemas.microsoft.com/office/drawing/2014/main" id="{00A171CF-E532-4BEF-B959-0D0F23CB8E14}"/>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70" name="フローチャート: 判断 769">
          <a:extLst>
            <a:ext uri="{FF2B5EF4-FFF2-40B4-BE49-F238E27FC236}">
              <a16:creationId xmlns:a16="http://schemas.microsoft.com/office/drawing/2014/main" id="{7CA59834-D3F7-4EE3-A42A-12018D0F8E88}"/>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71" name="フローチャート: 判断 770">
          <a:extLst>
            <a:ext uri="{FF2B5EF4-FFF2-40B4-BE49-F238E27FC236}">
              <a16:creationId xmlns:a16="http://schemas.microsoft.com/office/drawing/2014/main" id="{E0509EED-F13F-4E0B-B0FF-F3A5FB0282DC}"/>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2" name="フローチャート: 判断 771">
          <a:extLst>
            <a:ext uri="{FF2B5EF4-FFF2-40B4-BE49-F238E27FC236}">
              <a16:creationId xmlns:a16="http://schemas.microsoft.com/office/drawing/2014/main" id="{91A1CB06-16FC-4368-BCF4-5CEE7CA27FB9}"/>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3" name="フローチャート: 判断 772">
          <a:extLst>
            <a:ext uri="{FF2B5EF4-FFF2-40B4-BE49-F238E27FC236}">
              <a16:creationId xmlns:a16="http://schemas.microsoft.com/office/drawing/2014/main" id="{6CD98BA5-2DCC-48AD-BAEA-425615845F26}"/>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4" name="フローチャート: 判断 773">
          <a:extLst>
            <a:ext uri="{FF2B5EF4-FFF2-40B4-BE49-F238E27FC236}">
              <a16:creationId xmlns:a16="http://schemas.microsoft.com/office/drawing/2014/main" id="{E6DA66BE-D031-4190-B71B-B11966576C7B}"/>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9778620-8B5B-4673-A008-D9BC9EE3B24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A672CEC-4E26-49CB-B7A1-F1F5D3EC92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D6324C3-1830-4FA1-A90F-81F57A7557F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AB217F1-142A-43F7-9E82-2ED483CB28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E723301-B5FE-43C5-AAB4-95E7F2C9ECA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23768</xdr:rowOff>
    </xdr:from>
    <xdr:to>
      <xdr:col>85</xdr:col>
      <xdr:colOff>177800</xdr:colOff>
      <xdr:row>105</xdr:row>
      <xdr:rowOff>125368</xdr:rowOff>
    </xdr:to>
    <xdr:sp macro="" textlink="">
      <xdr:nvSpPr>
        <xdr:cNvPr id="780" name="楕円 779">
          <a:extLst>
            <a:ext uri="{FF2B5EF4-FFF2-40B4-BE49-F238E27FC236}">
              <a16:creationId xmlns:a16="http://schemas.microsoft.com/office/drawing/2014/main" id="{8E68CCDD-8C3F-4DBE-80E1-9AB45FF0914E}"/>
            </a:ext>
          </a:extLst>
        </xdr:cNvPr>
        <xdr:cNvSpPr/>
      </xdr:nvSpPr>
      <xdr:spPr>
        <a:xfrm>
          <a:off x="16268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2195</xdr:rowOff>
    </xdr:from>
    <xdr:ext cx="405111" cy="259045"/>
    <xdr:sp macro="" textlink="">
      <xdr:nvSpPr>
        <xdr:cNvPr id="781" name="【庁舎】&#10;有形固定資産減価償却率該当値テキスト">
          <a:extLst>
            <a:ext uri="{FF2B5EF4-FFF2-40B4-BE49-F238E27FC236}">
              <a16:creationId xmlns:a16="http://schemas.microsoft.com/office/drawing/2014/main" id="{73A7ECCD-AE7D-4E17-9013-086A1369F635}"/>
            </a:ext>
          </a:extLst>
        </xdr:cNvPr>
        <xdr:cNvSpPr txBox="1"/>
      </xdr:nvSpPr>
      <xdr:spPr>
        <a:xfrm>
          <a:off x="16357600"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782" name="楕円 781">
          <a:extLst>
            <a:ext uri="{FF2B5EF4-FFF2-40B4-BE49-F238E27FC236}">
              <a16:creationId xmlns:a16="http://schemas.microsoft.com/office/drawing/2014/main" id="{DF2739E5-75A8-4A77-B090-71DA6772D462}"/>
            </a:ext>
          </a:extLst>
        </xdr:cNvPr>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151312</xdr:rowOff>
    </xdr:to>
    <xdr:cxnSp macro="">
      <xdr:nvCxnSpPr>
        <xdr:cNvPr id="783" name="直線コネクタ 782">
          <a:extLst>
            <a:ext uri="{FF2B5EF4-FFF2-40B4-BE49-F238E27FC236}">
              <a16:creationId xmlns:a16="http://schemas.microsoft.com/office/drawing/2014/main" id="{64736D07-AD4F-417F-8B85-C6DA605C58EE}"/>
            </a:ext>
          </a:extLst>
        </xdr:cNvPr>
        <xdr:cNvCxnSpPr/>
      </xdr:nvCxnSpPr>
      <xdr:spPr>
        <a:xfrm flipV="1">
          <a:off x="15481300" y="18076818"/>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784" name="楕円 783">
          <a:extLst>
            <a:ext uri="{FF2B5EF4-FFF2-40B4-BE49-F238E27FC236}">
              <a16:creationId xmlns:a16="http://schemas.microsoft.com/office/drawing/2014/main" id="{63B2A7B3-E4A1-4BE4-910C-8786707097A8}"/>
            </a:ext>
          </a:extLst>
        </xdr:cNvPr>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151312</xdr:rowOff>
    </xdr:to>
    <xdr:cxnSp macro="">
      <xdr:nvCxnSpPr>
        <xdr:cNvPr id="785" name="直線コネクタ 784">
          <a:extLst>
            <a:ext uri="{FF2B5EF4-FFF2-40B4-BE49-F238E27FC236}">
              <a16:creationId xmlns:a16="http://schemas.microsoft.com/office/drawing/2014/main" id="{C0193564-4268-4246-8A7F-57485FCA7AB6}"/>
            </a:ext>
          </a:extLst>
        </xdr:cNvPr>
        <xdr:cNvCxnSpPr/>
      </xdr:nvCxnSpPr>
      <xdr:spPr>
        <a:xfrm>
          <a:off x="14592300" y="181160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86" name="楕円 785">
          <a:extLst>
            <a:ext uri="{FF2B5EF4-FFF2-40B4-BE49-F238E27FC236}">
              <a16:creationId xmlns:a16="http://schemas.microsoft.com/office/drawing/2014/main" id="{5CFDDF3B-EFAE-45D0-B76F-3FF5EA9FBAAD}"/>
            </a:ext>
          </a:extLst>
        </xdr:cNvPr>
        <xdr:cNvSpPr/>
      </xdr:nvSpPr>
      <xdr:spPr>
        <a:xfrm>
          <a:off x="13652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69669</xdr:rowOff>
    </xdr:from>
    <xdr:to>
      <xdr:col>76</xdr:col>
      <xdr:colOff>114300</xdr:colOff>
      <xdr:row>105</xdr:row>
      <xdr:rowOff>113756</xdr:rowOff>
    </xdr:to>
    <xdr:cxnSp macro="">
      <xdr:nvCxnSpPr>
        <xdr:cNvPr id="787" name="直線コネクタ 786">
          <a:extLst>
            <a:ext uri="{FF2B5EF4-FFF2-40B4-BE49-F238E27FC236}">
              <a16:creationId xmlns:a16="http://schemas.microsoft.com/office/drawing/2014/main" id="{4D5F15C1-46A7-4B19-93F3-0309F3FF7CB0}"/>
            </a:ext>
          </a:extLst>
        </xdr:cNvPr>
        <xdr:cNvCxnSpPr/>
      </xdr:nvCxnSpPr>
      <xdr:spPr>
        <a:xfrm>
          <a:off x="13703300" y="180719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xdr:rowOff>
    </xdr:from>
    <xdr:to>
      <xdr:col>67</xdr:col>
      <xdr:colOff>101600</xdr:colOff>
      <xdr:row>105</xdr:row>
      <xdr:rowOff>117202</xdr:rowOff>
    </xdr:to>
    <xdr:sp macro="" textlink="">
      <xdr:nvSpPr>
        <xdr:cNvPr id="788" name="楕円 787">
          <a:extLst>
            <a:ext uri="{FF2B5EF4-FFF2-40B4-BE49-F238E27FC236}">
              <a16:creationId xmlns:a16="http://schemas.microsoft.com/office/drawing/2014/main" id="{EFA1EBCB-92FC-4091-A30D-C191A1790A33}"/>
            </a:ext>
          </a:extLst>
        </xdr:cNvPr>
        <xdr:cNvSpPr/>
      </xdr:nvSpPr>
      <xdr:spPr>
        <a:xfrm>
          <a:off x="12763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105</xdr:row>
      <xdr:rowOff>69669</xdr:rowOff>
    </xdr:to>
    <xdr:cxnSp macro="">
      <xdr:nvCxnSpPr>
        <xdr:cNvPr id="789" name="直線コネクタ 788">
          <a:extLst>
            <a:ext uri="{FF2B5EF4-FFF2-40B4-BE49-F238E27FC236}">
              <a16:creationId xmlns:a16="http://schemas.microsoft.com/office/drawing/2014/main" id="{8DC01ED1-9A7E-4C51-8F06-98D3FB8F399E}"/>
            </a:ext>
          </a:extLst>
        </xdr:cNvPr>
        <xdr:cNvCxnSpPr/>
      </xdr:nvCxnSpPr>
      <xdr:spPr>
        <a:xfrm>
          <a:off x="12814300" y="180686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790" name="n_1aveValue【庁舎】&#10;有形固定資産減価償却率">
          <a:extLst>
            <a:ext uri="{FF2B5EF4-FFF2-40B4-BE49-F238E27FC236}">
              <a16:creationId xmlns:a16="http://schemas.microsoft.com/office/drawing/2014/main" id="{4843CAC1-FC02-42F7-A1A5-17C2B7F98B31}"/>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1" name="n_2aveValue【庁舎】&#10;有形固定資産減価償却率">
          <a:extLst>
            <a:ext uri="{FF2B5EF4-FFF2-40B4-BE49-F238E27FC236}">
              <a16:creationId xmlns:a16="http://schemas.microsoft.com/office/drawing/2014/main" id="{3B1D4739-F154-49FB-BB0D-81DD2C0CBB1C}"/>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2" name="n_3aveValue【庁舎】&#10;有形固定資産減価償却率">
          <a:extLst>
            <a:ext uri="{FF2B5EF4-FFF2-40B4-BE49-F238E27FC236}">
              <a16:creationId xmlns:a16="http://schemas.microsoft.com/office/drawing/2014/main" id="{F50A8549-DD81-4627-8632-6880550DF901}"/>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793" name="n_4aveValue【庁舎】&#10;有形固定資産減価償却率">
          <a:extLst>
            <a:ext uri="{FF2B5EF4-FFF2-40B4-BE49-F238E27FC236}">
              <a16:creationId xmlns:a16="http://schemas.microsoft.com/office/drawing/2014/main" id="{0E6FE1E1-C161-47F8-9B66-DCE62CCB178C}"/>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794" name="n_1mainValue【庁舎】&#10;有形固定資産減価償却率">
          <a:extLst>
            <a:ext uri="{FF2B5EF4-FFF2-40B4-BE49-F238E27FC236}">
              <a16:creationId xmlns:a16="http://schemas.microsoft.com/office/drawing/2014/main" id="{79E90BD2-52E4-4B21-A10A-5E6030F9E46E}"/>
            </a:ext>
          </a:extLst>
        </xdr:cNvPr>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795" name="n_2mainValue【庁舎】&#10;有形固定資産減価償却率">
          <a:extLst>
            <a:ext uri="{FF2B5EF4-FFF2-40B4-BE49-F238E27FC236}">
              <a16:creationId xmlns:a16="http://schemas.microsoft.com/office/drawing/2014/main" id="{56538A4B-74A6-4F79-986E-44621317E53F}"/>
            </a:ext>
          </a:extLst>
        </xdr:cNvPr>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796" name="n_3mainValue【庁舎】&#10;有形固定資産減価償却率">
          <a:extLst>
            <a:ext uri="{FF2B5EF4-FFF2-40B4-BE49-F238E27FC236}">
              <a16:creationId xmlns:a16="http://schemas.microsoft.com/office/drawing/2014/main" id="{CA8C8347-91C8-42D0-84EA-2E2980694AB3}"/>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108329</xdr:rowOff>
    </xdr:from>
    <xdr:ext cx="405111" cy="259045"/>
    <xdr:sp macro="" textlink="">
      <xdr:nvSpPr>
        <xdr:cNvPr id="797" name="n_4mainValue【庁舎】&#10;有形固定資産減価償却率">
          <a:extLst>
            <a:ext uri="{FF2B5EF4-FFF2-40B4-BE49-F238E27FC236}">
              <a16:creationId xmlns:a16="http://schemas.microsoft.com/office/drawing/2014/main" id="{F7D76275-A746-4443-978A-99B2762D349A}"/>
            </a:ext>
          </a:extLst>
        </xdr:cNvPr>
        <xdr:cNvSpPr txBox="1"/>
      </xdr:nvSpPr>
      <xdr:spPr>
        <a:xfrm>
          <a:off x="12611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E8A73532-FA6F-4C3D-8C62-1758F3D471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D3A2757E-E21A-44FF-91E1-8C567EF46FE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49E0038D-E0A8-4A82-A9E3-8B741C54A1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C7556328-1C8A-4B1C-A771-B7293FF0A7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E0003B13-4049-4FF6-BBE4-F79C9EB6BB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906EDCD6-4AAF-4131-B612-56B4BFD91E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867D0F2C-489E-49FF-BD81-E419F82F36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F5F76969-77BD-486D-81AA-00815FD449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3D66AE2C-2FC0-42B6-BA43-6553409A2E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3674595A-2421-493B-BA92-A5B7E2CCBC9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4E5830FD-20AB-4DFD-A1BD-3249BE243D2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65091233-0D0E-41E3-8383-B615F00F290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71F6BD8F-A2A3-494F-AB5C-17AC55BFA6F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EE42F276-93B5-4A05-82AC-0F87B4B5D07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5ABDDB5F-3997-4B68-9956-067BF00E6BF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243C4C9D-C375-4B10-88AA-6AFE4A10A6E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324F0C10-DE4C-4D6E-96F1-0E53809C06B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E53FEC49-7E3E-4FB0-BB65-E0E2164F903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9A5542D9-930C-4494-AE71-C95E8FAA4DF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BD5C6A38-F869-4D16-A766-44EFA72BC88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B6EFA192-19B8-4746-9408-185B85F2668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9A0899FD-60B8-4CC9-8324-07598BBCF39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193C6586-8FB8-470D-84A1-371E4F4711F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25D2B799-A175-4A3E-AFC8-001E626F14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22" name="直線コネクタ 821">
          <a:extLst>
            <a:ext uri="{FF2B5EF4-FFF2-40B4-BE49-F238E27FC236}">
              <a16:creationId xmlns:a16="http://schemas.microsoft.com/office/drawing/2014/main" id="{539DCD97-9D5D-409D-BFBA-DF3F1A750D55}"/>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23" name="【庁舎】&#10;一人当たり面積最小値テキスト">
          <a:extLst>
            <a:ext uri="{FF2B5EF4-FFF2-40B4-BE49-F238E27FC236}">
              <a16:creationId xmlns:a16="http://schemas.microsoft.com/office/drawing/2014/main" id="{36C4ABB8-D596-4436-92F0-B20A4752B106}"/>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24" name="直線コネクタ 823">
          <a:extLst>
            <a:ext uri="{FF2B5EF4-FFF2-40B4-BE49-F238E27FC236}">
              <a16:creationId xmlns:a16="http://schemas.microsoft.com/office/drawing/2014/main" id="{C42F24AC-A756-4F4D-BDF4-456D2E9DCCE4}"/>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25" name="【庁舎】&#10;一人当たり面積最大値テキスト">
          <a:extLst>
            <a:ext uri="{FF2B5EF4-FFF2-40B4-BE49-F238E27FC236}">
              <a16:creationId xmlns:a16="http://schemas.microsoft.com/office/drawing/2014/main" id="{D221AA58-16B7-4F37-9B02-69F3B38CFC42}"/>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26" name="直線コネクタ 825">
          <a:extLst>
            <a:ext uri="{FF2B5EF4-FFF2-40B4-BE49-F238E27FC236}">
              <a16:creationId xmlns:a16="http://schemas.microsoft.com/office/drawing/2014/main" id="{5592916E-C3ED-42F3-AAA3-8DD65715E595}"/>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827" name="【庁舎】&#10;一人当たり面積平均値テキスト">
          <a:extLst>
            <a:ext uri="{FF2B5EF4-FFF2-40B4-BE49-F238E27FC236}">
              <a16:creationId xmlns:a16="http://schemas.microsoft.com/office/drawing/2014/main" id="{44F0886C-58D7-4D53-B85E-5327243F717C}"/>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28" name="フローチャート: 判断 827">
          <a:extLst>
            <a:ext uri="{FF2B5EF4-FFF2-40B4-BE49-F238E27FC236}">
              <a16:creationId xmlns:a16="http://schemas.microsoft.com/office/drawing/2014/main" id="{AA9608E5-56EB-401A-8B06-E7168C6D68F5}"/>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29" name="フローチャート: 判断 828">
          <a:extLst>
            <a:ext uri="{FF2B5EF4-FFF2-40B4-BE49-F238E27FC236}">
              <a16:creationId xmlns:a16="http://schemas.microsoft.com/office/drawing/2014/main" id="{82D7E77D-8EBA-4ACE-9C7D-1EBB2FF7D68A}"/>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30" name="フローチャート: 判断 829">
          <a:extLst>
            <a:ext uri="{FF2B5EF4-FFF2-40B4-BE49-F238E27FC236}">
              <a16:creationId xmlns:a16="http://schemas.microsoft.com/office/drawing/2014/main" id="{2CF35CE4-0DDC-4420-A1E6-2D426C48D228}"/>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1" name="フローチャート: 判断 830">
          <a:extLst>
            <a:ext uri="{FF2B5EF4-FFF2-40B4-BE49-F238E27FC236}">
              <a16:creationId xmlns:a16="http://schemas.microsoft.com/office/drawing/2014/main" id="{3A4D8784-71E5-4971-B3A7-B06451CEA712}"/>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32" name="フローチャート: 判断 831">
          <a:extLst>
            <a:ext uri="{FF2B5EF4-FFF2-40B4-BE49-F238E27FC236}">
              <a16:creationId xmlns:a16="http://schemas.microsoft.com/office/drawing/2014/main" id="{AC2BF557-F7D9-4E81-B7BC-16E721D33C89}"/>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8728780-3BC8-464B-9A61-8366C93C3B1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D06FE10-B362-4050-AFC8-7B0C37E6CE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6E435BA-98D0-4713-AE54-0E4BC51DCDE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5E768C4-561D-4C33-8DCD-6DA5AC2FBD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16C1B10-12DB-4EA4-AF93-FE1A125584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838" name="楕円 837">
          <a:extLst>
            <a:ext uri="{FF2B5EF4-FFF2-40B4-BE49-F238E27FC236}">
              <a16:creationId xmlns:a16="http://schemas.microsoft.com/office/drawing/2014/main" id="{54C4217C-36A7-4FE8-B36F-8F4E3ADACC66}"/>
            </a:ext>
          </a:extLst>
        </xdr:cNvPr>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15257</xdr:rowOff>
    </xdr:from>
    <xdr:ext cx="469744" cy="259045"/>
    <xdr:sp macro="" textlink="">
      <xdr:nvSpPr>
        <xdr:cNvPr id="839" name="【庁舎】&#10;一人当たり面積該当値テキスト">
          <a:extLst>
            <a:ext uri="{FF2B5EF4-FFF2-40B4-BE49-F238E27FC236}">
              <a16:creationId xmlns:a16="http://schemas.microsoft.com/office/drawing/2014/main" id="{47E4F8A6-C914-45B5-8B27-6074F3D1755B}"/>
            </a:ext>
          </a:extLst>
        </xdr:cNvPr>
        <xdr:cNvSpPr txBox="1"/>
      </xdr:nvSpPr>
      <xdr:spPr>
        <a:xfrm>
          <a:off x="221996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38736</xdr:rowOff>
    </xdr:from>
    <xdr:to>
      <xdr:col>112</xdr:col>
      <xdr:colOff>38100</xdr:colOff>
      <xdr:row>108</xdr:row>
      <xdr:rowOff>140336</xdr:rowOff>
    </xdr:to>
    <xdr:sp macro="" textlink="">
      <xdr:nvSpPr>
        <xdr:cNvPr id="840" name="楕円 839">
          <a:extLst>
            <a:ext uri="{FF2B5EF4-FFF2-40B4-BE49-F238E27FC236}">
              <a16:creationId xmlns:a16="http://schemas.microsoft.com/office/drawing/2014/main" id="{C1BFBB46-493C-473F-A063-93B780E7E17B}"/>
            </a:ext>
          </a:extLst>
        </xdr:cNvPr>
        <xdr:cNvSpPr/>
      </xdr:nvSpPr>
      <xdr:spPr>
        <a:xfrm>
          <a:off x="21272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89536</xdr:rowOff>
    </xdr:to>
    <xdr:cxnSp macro="">
      <xdr:nvCxnSpPr>
        <xdr:cNvPr id="841" name="直線コネクタ 840">
          <a:extLst>
            <a:ext uri="{FF2B5EF4-FFF2-40B4-BE49-F238E27FC236}">
              <a16:creationId xmlns:a16="http://schemas.microsoft.com/office/drawing/2014/main" id="{62CC6101-6A4A-4831-AC3A-B09F109945C2}"/>
            </a:ext>
          </a:extLst>
        </xdr:cNvPr>
        <xdr:cNvCxnSpPr/>
      </xdr:nvCxnSpPr>
      <xdr:spPr>
        <a:xfrm flipV="1">
          <a:off x="21323300" y="186042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42545</xdr:rowOff>
    </xdr:from>
    <xdr:to>
      <xdr:col>107</xdr:col>
      <xdr:colOff>101600</xdr:colOff>
      <xdr:row>108</xdr:row>
      <xdr:rowOff>144145</xdr:rowOff>
    </xdr:to>
    <xdr:sp macro="" textlink="">
      <xdr:nvSpPr>
        <xdr:cNvPr id="842" name="楕円 841">
          <a:extLst>
            <a:ext uri="{FF2B5EF4-FFF2-40B4-BE49-F238E27FC236}">
              <a16:creationId xmlns:a16="http://schemas.microsoft.com/office/drawing/2014/main" id="{ADD61AB1-26FD-4E2C-85A3-614D8A2D76DD}"/>
            </a:ext>
          </a:extLst>
        </xdr:cNvPr>
        <xdr:cNvSpPr/>
      </xdr:nvSpPr>
      <xdr:spPr>
        <a:xfrm>
          <a:off x="20383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89536</xdr:rowOff>
    </xdr:from>
    <xdr:to>
      <xdr:col>111</xdr:col>
      <xdr:colOff>177800</xdr:colOff>
      <xdr:row>108</xdr:row>
      <xdr:rowOff>93345</xdr:rowOff>
    </xdr:to>
    <xdr:cxnSp macro="">
      <xdr:nvCxnSpPr>
        <xdr:cNvPr id="843" name="直線コネクタ 842">
          <a:extLst>
            <a:ext uri="{FF2B5EF4-FFF2-40B4-BE49-F238E27FC236}">
              <a16:creationId xmlns:a16="http://schemas.microsoft.com/office/drawing/2014/main" id="{573B8205-A644-4A75-BECB-95FE0C3C94C5}"/>
            </a:ext>
          </a:extLst>
        </xdr:cNvPr>
        <xdr:cNvCxnSpPr/>
      </xdr:nvCxnSpPr>
      <xdr:spPr>
        <a:xfrm flipV="1">
          <a:off x="20434300" y="18606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46355</xdr:rowOff>
    </xdr:from>
    <xdr:to>
      <xdr:col>102</xdr:col>
      <xdr:colOff>165100</xdr:colOff>
      <xdr:row>108</xdr:row>
      <xdr:rowOff>147955</xdr:rowOff>
    </xdr:to>
    <xdr:sp macro="" textlink="">
      <xdr:nvSpPr>
        <xdr:cNvPr id="844" name="楕円 843">
          <a:extLst>
            <a:ext uri="{FF2B5EF4-FFF2-40B4-BE49-F238E27FC236}">
              <a16:creationId xmlns:a16="http://schemas.microsoft.com/office/drawing/2014/main" id="{9E690480-8B6B-462C-84D1-B7E9E3F35AE4}"/>
            </a:ext>
          </a:extLst>
        </xdr:cNvPr>
        <xdr:cNvSpPr/>
      </xdr:nvSpPr>
      <xdr:spPr>
        <a:xfrm>
          <a:off x="19494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93345</xdr:rowOff>
    </xdr:from>
    <xdr:to>
      <xdr:col>107</xdr:col>
      <xdr:colOff>50800</xdr:colOff>
      <xdr:row>108</xdr:row>
      <xdr:rowOff>97155</xdr:rowOff>
    </xdr:to>
    <xdr:cxnSp macro="">
      <xdr:nvCxnSpPr>
        <xdr:cNvPr id="845" name="直線コネクタ 844">
          <a:extLst>
            <a:ext uri="{FF2B5EF4-FFF2-40B4-BE49-F238E27FC236}">
              <a16:creationId xmlns:a16="http://schemas.microsoft.com/office/drawing/2014/main" id="{881D2F30-4C0A-49A5-BDF5-2E52D0351A1D}"/>
            </a:ext>
          </a:extLst>
        </xdr:cNvPr>
        <xdr:cNvCxnSpPr/>
      </xdr:nvCxnSpPr>
      <xdr:spPr>
        <a:xfrm flipV="1">
          <a:off x="19545300" y="18609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50164</xdr:rowOff>
    </xdr:from>
    <xdr:to>
      <xdr:col>98</xdr:col>
      <xdr:colOff>38100</xdr:colOff>
      <xdr:row>108</xdr:row>
      <xdr:rowOff>151764</xdr:rowOff>
    </xdr:to>
    <xdr:sp macro="" textlink="">
      <xdr:nvSpPr>
        <xdr:cNvPr id="846" name="楕円 845">
          <a:extLst>
            <a:ext uri="{FF2B5EF4-FFF2-40B4-BE49-F238E27FC236}">
              <a16:creationId xmlns:a16="http://schemas.microsoft.com/office/drawing/2014/main" id="{A8F11E79-9989-432F-8946-FFF61B63D3B2}"/>
            </a:ext>
          </a:extLst>
        </xdr:cNvPr>
        <xdr:cNvSpPr/>
      </xdr:nvSpPr>
      <xdr:spPr>
        <a:xfrm>
          <a:off x="18605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97155</xdr:rowOff>
    </xdr:from>
    <xdr:to>
      <xdr:col>102</xdr:col>
      <xdr:colOff>114300</xdr:colOff>
      <xdr:row>108</xdr:row>
      <xdr:rowOff>100964</xdr:rowOff>
    </xdr:to>
    <xdr:cxnSp macro="">
      <xdr:nvCxnSpPr>
        <xdr:cNvPr id="847" name="直線コネクタ 846">
          <a:extLst>
            <a:ext uri="{FF2B5EF4-FFF2-40B4-BE49-F238E27FC236}">
              <a16:creationId xmlns:a16="http://schemas.microsoft.com/office/drawing/2014/main" id="{355518C3-1974-45F1-BF12-879BDB9D4548}"/>
            </a:ext>
          </a:extLst>
        </xdr:cNvPr>
        <xdr:cNvCxnSpPr/>
      </xdr:nvCxnSpPr>
      <xdr:spPr>
        <a:xfrm flipV="1">
          <a:off x="18656300" y="186137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848" name="n_1aveValue【庁舎】&#10;一人当たり面積">
          <a:extLst>
            <a:ext uri="{FF2B5EF4-FFF2-40B4-BE49-F238E27FC236}">
              <a16:creationId xmlns:a16="http://schemas.microsoft.com/office/drawing/2014/main" id="{F2B9EBDB-C2F6-44B5-AE10-EEED08A66CE8}"/>
            </a:ext>
          </a:extLst>
        </xdr:cNvPr>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849" name="n_2aveValue【庁舎】&#10;一人当たり面積">
          <a:extLst>
            <a:ext uri="{FF2B5EF4-FFF2-40B4-BE49-F238E27FC236}">
              <a16:creationId xmlns:a16="http://schemas.microsoft.com/office/drawing/2014/main" id="{6F4C2BDE-6C24-47B5-B0E5-8922652AFCC7}"/>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850" name="n_3aveValue【庁舎】&#10;一人当たり面積">
          <a:extLst>
            <a:ext uri="{FF2B5EF4-FFF2-40B4-BE49-F238E27FC236}">
              <a16:creationId xmlns:a16="http://schemas.microsoft.com/office/drawing/2014/main" id="{6E26A12F-C191-42FE-9BC0-F9D523545DF3}"/>
            </a:ext>
          </a:extLst>
        </xdr:cNvPr>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851" name="n_4aveValue【庁舎】&#10;一人当たり面積">
          <a:extLst>
            <a:ext uri="{FF2B5EF4-FFF2-40B4-BE49-F238E27FC236}">
              <a16:creationId xmlns:a16="http://schemas.microsoft.com/office/drawing/2014/main" id="{E33CA165-682C-4C1F-A370-AE34A91C591C}"/>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131463</xdr:rowOff>
    </xdr:from>
    <xdr:ext cx="469744" cy="259045"/>
    <xdr:sp macro="" textlink="">
      <xdr:nvSpPr>
        <xdr:cNvPr id="852" name="n_1mainValue【庁舎】&#10;一人当たり面積">
          <a:extLst>
            <a:ext uri="{FF2B5EF4-FFF2-40B4-BE49-F238E27FC236}">
              <a16:creationId xmlns:a16="http://schemas.microsoft.com/office/drawing/2014/main" id="{759C2669-F7FE-4F24-9F07-E85DD6A0A7E1}"/>
            </a:ext>
          </a:extLst>
        </xdr:cNvPr>
        <xdr:cNvSpPr txBox="1"/>
      </xdr:nvSpPr>
      <xdr:spPr>
        <a:xfrm>
          <a:off x="21075727"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135272</xdr:rowOff>
    </xdr:from>
    <xdr:ext cx="469744" cy="259045"/>
    <xdr:sp macro="" textlink="">
      <xdr:nvSpPr>
        <xdr:cNvPr id="853" name="n_2mainValue【庁舎】&#10;一人当たり面積">
          <a:extLst>
            <a:ext uri="{FF2B5EF4-FFF2-40B4-BE49-F238E27FC236}">
              <a16:creationId xmlns:a16="http://schemas.microsoft.com/office/drawing/2014/main" id="{A794071A-1E0B-46B0-93D4-2ED22F406326}"/>
            </a:ext>
          </a:extLst>
        </xdr:cNvPr>
        <xdr:cNvSpPr txBox="1"/>
      </xdr:nvSpPr>
      <xdr:spPr>
        <a:xfrm>
          <a:off x="201994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139082</xdr:rowOff>
    </xdr:from>
    <xdr:ext cx="469744" cy="259045"/>
    <xdr:sp macro="" textlink="">
      <xdr:nvSpPr>
        <xdr:cNvPr id="854" name="n_3mainValue【庁舎】&#10;一人当たり面積">
          <a:extLst>
            <a:ext uri="{FF2B5EF4-FFF2-40B4-BE49-F238E27FC236}">
              <a16:creationId xmlns:a16="http://schemas.microsoft.com/office/drawing/2014/main" id="{0D4C75F1-1631-4ED7-A964-DF2EC13F30D2}"/>
            </a:ext>
          </a:extLst>
        </xdr:cNvPr>
        <xdr:cNvSpPr txBox="1"/>
      </xdr:nvSpPr>
      <xdr:spPr>
        <a:xfrm>
          <a:off x="19310427"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142891</xdr:rowOff>
    </xdr:from>
    <xdr:ext cx="469744" cy="259045"/>
    <xdr:sp macro="" textlink="">
      <xdr:nvSpPr>
        <xdr:cNvPr id="855" name="n_4mainValue【庁舎】&#10;一人当たり面積">
          <a:extLst>
            <a:ext uri="{FF2B5EF4-FFF2-40B4-BE49-F238E27FC236}">
              <a16:creationId xmlns:a16="http://schemas.microsoft.com/office/drawing/2014/main" id="{3B514A61-633B-4F3C-B762-E27BC7478726}"/>
            </a:ext>
          </a:extLst>
        </xdr:cNvPr>
        <xdr:cNvSpPr txBox="1"/>
      </xdr:nvSpPr>
      <xdr:spPr>
        <a:xfrm>
          <a:off x="18421427" y="18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83609766-5D12-4C98-A5E8-3E1FA45190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8047C9C7-2099-4ECE-8B18-97788E4AF3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F6FAB9A0-4B83-4E27-886F-FB315D3049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福祉施設に該当する「町民憩の家」をはじめ、昭和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から平成７年にかけて、多くの建物を建築してきたため、御船町内全体の施設の老朽化が進んでいることが明らかである。施設の減価償却率の回復と中長期的な財政バランスを考慮しつつ、公共施設の健全な維持管理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16,975
16,887
99.03
15,644,825
15,114,330
428,023
5,196,762
16,444,459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人口減少や高い高齢化率（令和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34.8</a:t>
          </a:r>
          <a:r>
            <a:rPr kumimoji="1" lang="ja-JP" altLang="ja-JP" sz="1100">
              <a:solidFill>
                <a:schemeClr val="dk1"/>
              </a:solidFill>
              <a:effectLst/>
              <a:latin typeface="+mn-lt"/>
              <a:ea typeface="+mn-ea"/>
              <a:cs typeface="+mn-cs"/>
            </a:rPr>
            <a:t>％）に加え、町内に中心とする産業がないことから、財政基盤が弱く、類似団体平均を下回っている。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今後、移住定住対策や企業誘致活動に力を入れることにより、人口減少に歯止めをかけ、歳入確保に努めるとともに、より一層施策の重点化、効率化を図り、無駄のない財政運営を行っていく。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145521</xdr:rowOff>
    </xdr:from>
    <xdr:to>
      <xdr:col>23</xdr:col>
      <xdr:colOff>133350</xdr:colOff>
      <xdr:row>43</xdr:row>
      <xdr:rowOff>145521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17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145521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145521</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94721</xdr:rowOff>
    </xdr:from>
    <xdr:to>
      <xdr:col>19</xdr:col>
      <xdr:colOff>184150</xdr:colOff>
      <xdr:row>44</xdr:row>
      <xdr:rowOff>24871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9648</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財政構造の弾力性を前年度と比較すると、</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その要因として、</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年熊本地震の災害復旧事業に関する元金償還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する一方で、ふるさと応援基金を充当した事業の増加により臨時的経費に振り替わったため、全体として経常収支比率の減少につながった。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災害復旧における元金償還については、令和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年度がピークとなる</a:t>
          </a:r>
          <a:r>
            <a:rPr kumimoji="1" lang="ja-JP" altLang="ja-JP" sz="1100">
              <a:solidFill>
                <a:schemeClr val="dk1"/>
              </a:solidFill>
              <a:effectLst/>
              <a:latin typeface="+mn-lt"/>
              <a:ea typeface="+mn-ea"/>
              <a:cs typeface="+mn-cs"/>
            </a:rPr>
            <a:t>見込みであるため、今後経常収支比率の悪化は避けられない見込みである。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11219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15650"/>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11219</xdr:rowOff>
    </xdr:from>
    <xdr:to>
      <xdr:col>19</xdr:col>
      <xdr:colOff>133350</xdr:colOff>
      <xdr:row>64</xdr:row>
      <xdr:rowOff>11219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84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11219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75433"/>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74083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191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46796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131869</xdr:rowOff>
    </xdr:from>
    <xdr:to>
      <xdr:col>15</xdr:col>
      <xdr:colOff>133350</xdr:colOff>
      <xdr:row>64</xdr:row>
      <xdr:rowOff>62019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年度の人件費・物件費等の状況は、</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年度よりも</a:t>
          </a:r>
          <a:r>
            <a:rPr kumimoji="1" lang="en-US" altLang="ja-JP" sz="1050">
              <a:solidFill>
                <a:schemeClr val="dk1"/>
              </a:solidFill>
              <a:effectLst/>
              <a:latin typeface="+mn-lt"/>
              <a:ea typeface="+mn-ea"/>
              <a:cs typeface="+mn-cs"/>
            </a:rPr>
            <a:t>59,741</a:t>
          </a:r>
          <a:r>
            <a:rPr kumimoji="1" lang="ja-JP" altLang="en-US" sz="1050">
              <a:solidFill>
                <a:schemeClr val="dk1"/>
              </a:solidFill>
              <a:effectLst/>
              <a:latin typeface="+mn-lt"/>
              <a:ea typeface="+mn-ea"/>
              <a:cs typeface="+mn-cs"/>
            </a:rPr>
            <a:t>円</a:t>
          </a:r>
          <a:r>
            <a:rPr kumimoji="1" lang="ja-JP" altLang="ja-JP" sz="1050">
              <a:solidFill>
                <a:schemeClr val="dk1"/>
              </a:solidFill>
              <a:effectLst/>
              <a:latin typeface="+mn-lt"/>
              <a:ea typeface="+mn-ea"/>
              <a:cs typeface="+mn-cs"/>
            </a:rPr>
            <a:t>増加している。</a:t>
          </a:r>
          <a:endParaRPr lang="ja-JP" altLang="ja-JP" sz="1050">
            <a:effectLst/>
          </a:endParaRPr>
        </a:p>
        <a:p>
          <a:r>
            <a:rPr kumimoji="1" lang="ja-JP" altLang="ja-JP" sz="1050">
              <a:solidFill>
                <a:schemeClr val="dk1"/>
              </a:solidFill>
              <a:effectLst/>
              <a:latin typeface="+mn-lt"/>
              <a:ea typeface="+mn-ea"/>
              <a:cs typeface="+mn-cs"/>
            </a:rPr>
            <a:t>　人件費は、</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年度から会計年度任用職員雇用が始まったため報酬等が増額となった。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また、</a:t>
          </a:r>
          <a:r>
            <a:rPr kumimoji="1" lang="ja-JP" altLang="ja-JP" sz="1050">
              <a:solidFill>
                <a:schemeClr val="dk1"/>
              </a:solidFill>
              <a:effectLst/>
              <a:latin typeface="+mn-lt"/>
              <a:ea typeface="+mn-ea"/>
              <a:cs typeface="+mn-cs"/>
            </a:rPr>
            <a:t>物件費</a:t>
          </a:r>
          <a:r>
            <a:rPr kumimoji="1" lang="ja-JP" altLang="en-US" sz="1050">
              <a:solidFill>
                <a:schemeClr val="dk1"/>
              </a:solidFill>
              <a:effectLst/>
              <a:latin typeface="+mn-lt"/>
              <a:ea typeface="+mn-ea"/>
              <a:cs typeface="+mn-cs"/>
            </a:rPr>
            <a:t>においても、</a:t>
          </a:r>
          <a:r>
            <a:rPr kumimoji="1" lang="ja-JP" altLang="ja-JP" sz="1050">
              <a:solidFill>
                <a:schemeClr val="dk1"/>
              </a:solidFill>
              <a:effectLst/>
              <a:latin typeface="+mn-lt"/>
              <a:ea typeface="+mn-ea"/>
              <a:cs typeface="+mn-cs"/>
            </a:rPr>
            <a:t>特にふるさと納税関連経費などが増加</a:t>
          </a:r>
          <a:r>
            <a:rPr kumimoji="1" lang="ja-JP" altLang="en-US" sz="1050">
              <a:solidFill>
                <a:schemeClr val="dk1"/>
              </a:solidFill>
              <a:effectLst/>
              <a:latin typeface="+mn-lt"/>
              <a:ea typeface="+mn-ea"/>
              <a:cs typeface="+mn-cs"/>
            </a:rPr>
            <a:t>しており、これらが</a:t>
          </a:r>
          <a:r>
            <a:rPr kumimoji="1" lang="ja-JP" altLang="ja-JP" sz="1050">
              <a:solidFill>
                <a:schemeClr val="dk1"/>
              </a:solidFill>
              <a:effectLst/>
              <a:latin typeface="+mn-lt"/>
              <a:ea typeface="+mn-ea"/>
              <a:cs typeface="+mn-cs"/>
            </a:rPr>
            <a:t>要因となっている。</a:t>
          </a:r>
          <a:endParaRPr lang="ja-JP" altLang="ja-JP" sz="1050">
            <a:effectLst/>
          </a:endParaRPr>
        </a:p>
        <a:p>
          <a:r>
            <a:rPr kumimoji="1" lang="ja-JP" altLang="ja-JP" sz="1050">
              <a:solidFill>
                <a:schemeClr val="dk1"/>
              </a:solidFill>
              <a:effectLst/>
              <a:latin typeface="+mn-lt"/>
              <a:ea typeface="+mn-ea"/>
              <a:cs typeface="+mn-cs"/>
            </a:rPr>
            <a:t>　今後もふるさと納税事業を推進していくことにより、物件費</a:t>
          </a:r>
          <a:r>
            <a:rPr kumimoji="1" lang="ja-JP" altLang="en-US" sz="1050">
              <a:solidFill>
                <a:schemeClr val="dk1"/>
              </a:solidFill>
              <a:effectLst/>
              <a:latin typeface="+mn-lt"/>
              <a:ea typeface="+mn-ea"/>
              <a:cs typeface="+mn-cs"/>
            </a:rPr>
            <a:t>については、</a:t>
          </a:r>
          <a:r>
            <a:rPr kumimoji="1" lang="ja-JP" altLang="ja-JP" sz="1050">
              <a:solidFill>
                <a:schemeClr val="dk1"/>
              </a:solidFill>
              <a:effectLst/>
              <a:latin typeface="+mn-lt"/>
              <a:ea typeface="+mn-ea"/>
              <a:cs typeface="+mn-cs"/>
            </a:rPr>
            <a:t>高い水準を維持していくことが予見される。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47242</xdr:rowOff>
    </xdr:from>
    <xdr:to>
      <xdr:col>23</xdr:col>
      <xdr:colOff>133350</xdr:colOff>
      <xdr:row>85</xdr:row>
      <xdr:rowOff>134110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34692"/>
          <a:ext cx="0" cy="772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106187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467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134110</xdr:rowOff>
    </xdr:from>
    <xdr:to>
      <xdr:col>24</xdr:col>
      <xdr:colOff>12700</xdr:colOff>
      <xdr:row>85</xdr:row>
      <xdr:rowOff>134110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7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133619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47242</xdr:rowOff>
    </xdr:from>
    <xdr:to>
      <xdr:col>24</xdr:col>
      <xdr:colOff>12700</xdr:colOff>
      <xdr:row>81</xdr:row>
      <xdr:rowOff>47242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155253</xdr:rowOff>
    </xdr:from>
    <xdr:to>
      <xdr:col>23</xdr:col>
      <xdr:colOff>133350</xdr:colOff>
      <xdr:row>84</xdr:row>
      <xdr:rowOff>100662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14153"/>
          <a:ext cx="838200" cy="28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158597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46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142070</xdr:rowOff>
    </xdr:from>
    <xdr:to>
      <xdr:col>23</xdr:col>
      <xdr:colOff>184150</xdr:colOff>
      <xdr:row>83</xdr:row>
      <xdr:rowOff>72220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108344</xdr:rowOff>
    </xdr:from>
    <xdr:to>
      <xdr:col>19</xdr:col>
      <xdr:colOff>133350</xdr:colOff>
      <xdr:row>82</xdr:row>
      <xdr:rowOff>155253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7244"/>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78550</xdr:rowOff>
    </xdr:from>
    <xdr:to>
      <xdr:col>19</xdr:col>
      <xdr:colOff>184150</xdr:colOff>
      <xdr:row>83</xdr:row>
      <xdr:rowOff>8700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18877</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108344</xdr:rowOff>
    </xdr:from>
    <xdr:to>
      <xdr:col>15</xdr:col>
      <xdr:colOff>82550</xdr:colOff>
      <xdr:row>87</xdr:row>
      <xdr:rowOff>144743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167244"/>
          <a:ext cx="889000" cy="8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120667</xdr:rowOff>
    </xdr:from>
    <xdr:to>
      <xdr:col>15</xdr:col>
      <xdr:colOff>133350</xdr:colOff>
      <xdr:row>83</xdr:row>
      <xdr:rowOff>50817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7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35594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6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68830</xdr:rowOff>
    </xdr:from>
    <xdr:to>
      <xdr:col>11</xdr:col>
      <xdr:colOff>31750</xdr:colOff>
      <xdr:row>87</xdr:row>
      <xdr:rowOff>144743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984980"/>
          <a:ext cx="889000" cy="7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39089</xdr:rowOff>
    </xdr:from>
    <xdr:to>
      <xdr:col>11</xdr:col>
      <xdr:colOff>82550</xdr:colOff>
      <xdr:row>82</xdr:row>
      <xdr:rowOff>140689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150866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6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39971</xdr:rowOff>
    </xdr:from>
    <xdr:to>
      <xdr:col>7</xdr:col>
      <xdr:colOff>31750</xdr:colOff>
      <xdr:row>82</xdr:row>
      <xdr:rowOff>141571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151748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6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49862</xdr:rowOff>
    </xdr:from>
    <xdr:to>
      <xdr:col>23</xdr:col>
      <xdr:colOff>184150</xdr:colOff>
      <xdr:row>84</xdr:row>
      <xdr:rowOff>151462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21939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2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104453</xdr:rowOff>
    </xdr:from>
    <xdr:to>
      <xdr:col>19</xdr:col>
      <xdr:colOff>184150</xdr:colOff>
      <xdr:row>83</xdr:row>
      <xdr:rowOff>34603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19380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4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57544</xdr:rowOff>
    </xdr:from>
    <xdr:to>
      <xdr:col>15</xdr:col>
      <xdr:colOff>133350</xdr:colOff>
      <xdr:row>82</xdr:row>
      <xdr:rowOff>159144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169321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93943</xdr:rowOff>
    </xdr:from>
    <xdr:to>
      <xdr:col>11</xdr:col>
      <xdr:colOff>82550</xdr:colOff>
      <xdr:row>88</xdr:row>
      <xdr:rowOff>24093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50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8870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509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18030</xdr:rowOff>
    </xdr:from>
    <xdr:to>
      <xdr:col>7</xdr:col>
      <xdr:colOff>31750</xdr:colOff>
      <xdr:row>87</xdr:row>
      <xdr:rowOff>119630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104407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502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ポイント増加したものの類似団体平均より低い水準にあるため、適正な給与水準を維持するため、制度改正に取り組む必要がある。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32258</xdr:rowOff>
    </xdr:from>
    <xdr:to>
      <xdr:col>81</xdr:col>
      <xdr:colOff>44450</xdr:colOff>
      <xdr:row>82</xdr:row>
      <xdr:rowOff>169672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919708"/>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39624</xdr:rowOff>
    </xdr:from>
    <xdr:to>
      <xdr:col>77</xdr:col>
      <xdr:colOff>44450</xdr:colOff>
      <xdr:row>81</xdr:row>
      <xdr:rowOff>32258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375562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39624</xdr:rowOff>
    </xdr:from>
    <xdr:to>
      <xdr:col>72</xdr:col>
      <xdr:colOff>203200</xdr:colOff>
      <xdr:row>80</xdr:row>
      <xdr:rowOff>68580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37556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68580</xdr:rowOff>
    </xdr:from>
    <xdr:to>
      <xdr:col>68</xdr:col>
      <xdr:colOff>152400</xdr:colOff>
      <xdr:row>84</xdr:row>
      <xdr:rowOff>77724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3784580"/>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118872</xdr:rowOff>
    </xdr:from>
    <xdr:to>
      <xdr:col>81</xdr:col>
      <xdr:colOff>95250</xdr:colOff>
      <xdr:row>83</xdr:row>
      <xdr:rowOff>49022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135399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0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152908</xdr:rowOff>
    </xdr:from>
    <xdr:to>
      <xdr:col>77</xdr:col>
      <xdr:colOff>95250</xdr:colOff>
      <xdr:row>81</xdr:row>
      <xdr:rowOff>83058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386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93235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63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160274</xdr:rowOff>
    </xdr:from>
    <xdr:to>
      <xdr:col>73</xdr:col>
      <xdr:colOff>44450</xdr:colOff>
      <xdr:row>80</xdr:row>
      <xdr:rowOff>90424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37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100601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47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17780</xdr:rowOff>
    </xdr:from>
    <xdr:to>
      <xdr:col>68</xdr:col>
      <xdr:colOff>203200</xdr:colOff>
      <xdr:row>80</xdr:row>
      <xdr:rowOff>119380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129557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5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26924</xdr:rowOff>
    </xdr:from>
    <xdr:to>
      <xdr:col>64</xdr:col>
      <xdr:colOff>152400</xdr:colOff>
      <xdr:row>84</xdr:row>
      <xdr:rowOff>128524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138701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0.76</a:t>
          </a:r>
          <a:r>
            <a:rPr kumimoji="1" lang="ja-JP" altLang="en-US" sz="1100">
              <a:solidFill>
                <a:schemeClr val="dk1"/>
              </a:solidFill>
              <a:effectLst/>
              <a:latin typeface="+mn-lt"/>
              <a:ea typeface="+mn-ea"/>
              <a:cs typeface="+mn-cs"/>
            </a:rPr>
            <a:t>人減少しており、類似団体との乖離も減少した。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要因として、</a:t>
          </a:r>
          <a:r>
            <a:rPr kumimoji="1" lang="ja-JP" altLang="ja-JP" sz="1100">
              <a:solidFill>
                <a:schemeClr val="dk1"/>
              </a:solidFill>
              <a:effectLst/>
              <a:latin typeface="+mn-lt"/>
              <a:ea typeface="+mn-ea"/>
              <a:cs typeface="+mn-cs"/>
            </a:rPr>
            <a:t>熊本地震からの災害復旧に</a:t>
          </a:r>
          <a:r>
            <a:rPr kumimoji="1" lang="ja-JP" altLang="en-US" sz="1100">
              <a:solidFill>
                <a:schemeClr val="dk1"/>
              </a:solidFill>
              <a:effectLst/>
              <a:latin typeface="+mn-lt"/>
              <a:ea typeface="+mn-ea"/>
              <a:cs typeface="+mn-cs"/>
            </a:rPr>
            <a:t>対応する任期付き職員が減少したことが考えられる。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、アウトソーシングや指定管理を積極的に取り入れ、削減に努める。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108655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65223"/>
          <a:ext cx="8382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108655</xdr:rowOff>
    </xdr:from>
    <xdr:to>
      <xdr:col>77</xdr:col>
      <xdr:colOff>44450</xdr:colOff>
      <xdr:row>62</xdr:row>
      <xdr:rowOff>6914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567105"/>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147531</xdr:rowOff>
    </xdr:from>
    <xdr:to>
      <xdr:col>72</xdr:col>
      <xdr:colOff>203200</xdr:colOff>
      <xdr:row>62</xdr:row>
      <xdr:rowOff>6914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05981"/>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61</xdr:row>
      <xdr:rowOff>147531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33050"/>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99500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8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57855</xdr:rowOff>
    </xdr:from>
    <xdr:to>
      <xdr:col>77</xdr:col>
      <xdr:colOff>95250</xdr:colOff>
      <xdr:row>61</xdr:row>
      <xdr:rowOff>159455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144232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0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127564</xdr:rowOff>
    </xdr:from>
    <xdr:to>
      <xdr:col>73</xdr:col>
      <xdr:colOff>44450</xdr:colOff>
      <xdr:row>62</xdr:row>
      <xdr:rowOff>57714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42491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96731</xdr:rowOff>
    </xdr:from>
    <xdr:to>
      <xdr:col>68</xdr:col>
      <xdr:colOff>203200</xdr:colOff>
      <xdr:row>62</xdr:row>
      <xdr:rowOff>26881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公債費負担の状況を前年度と比較すると、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主な要因は、令和元年度から本格的にスタートした熊本地震に係る公債費の増によるものである。</a:t>
          </a:r>
          <a:endParaRPr lang="ja-JP" altLang="ja-JP" sz="1400">
            <a:effectLst/>
          </a:endParaRPr>
        </a:p>
        <a:p>
          <a:r>
            <a:rPr kumimoji="1" lang="ja-JP" altLang="ja-JP" sz="1100">
              <a:solidFill>
                <a:schemeClr val="dk1"/>
              </a:solidFill>
              <a:effectLst/>
              <a:latin typeface="+mn-lt"/>
              <a:ea typeface="+mn-ea"/>
              <a:cs typeface="+mn-cs"/>
            </a:rPr>
            <a:t>　令和７年度まで公債費が増加傾向であることから、今後、実質公債費比率は悪化する見込みである。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30226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13943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109982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766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47244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0332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170434</xdr:rowOff>
    </xdr:from>
    <xdr:to>
      <xdr:col>68</xdr:col>
      <xdr:colOff>152400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284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将来負担の状況を前年度と比較すると、</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主な理由としては、基金残高（</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基金</a:t>
          </a:r>
          <a:r>
            <a:rPr kumimoji="1" lang="en-US" altLang="ja-JP" sz="1100">
              <a:solidFill>
                <a:schemeClr val="dk1"/>
              </a:solidFill>
              <a:effectLst/>
              <a:latin typeface="+mn-lt"/>
              <a:ea typeface="+mn-ea"/>
              <a:cs typeface="+mn-cs"/>
            </a:rPr>
            <a:t>286,286</a:t>
          </a:r>
          <a:r>
            <a:rPr kumimoji="1" lang="ja-JP" altLang="ja-JP" sz="1100">
              <a:solidFill>
                <a:schemeClr val="dk1"/>
              </a:solidFill>
              <a:effectLst/>
              <a:latin typeface="+mn-lt"/>
              <a:ea typeface="+mn-ea"/>
              <a:cs typeface="+mn-cs"/>
            </a:rPr>
            <a:t>千円、ふるさと応援基金</a:t>
          </a:r>
          <a:r>
            <a:rPr kumimoji="1" lang="en-US" altLang="ja-JP" sz="1100">
              <a:solidFill>
                <a:schemeClr val="dk1"/>
              </a:solidFill>
              <a:effectLst/>
              <a:latin typeface="+mn-lt"/>
              <a:ea typeface="+mn-ea"/>
              <a:cs typeface="+mn-cs"/>
            </a:rPr>
            <a:t>694,543</a:t>
          </a:r>
          <a:r>
            <a:rPr kumimoji="1" lang="ja-JP" altLang="ja-JP" sz="1100">
              <a:solidFill>
                <a:schemeClr val="dk1"/>
              </a:solidFill>
              <a:effectLst/>
              <a:latin typeface="+mn-lt"/>
              <a:ea typeface="+mn-ea"/>
              <a:cs typeface="+mn-cs"/>
            </a:rPr>
            <a:t>千円など）が増加したためである。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年度においては、突発的に基金残高が増えたため、将来負担比率は回復傾向にあったが、令和７年度まで公債費が増加傾向であることから、今後、将来負担比率は悪化する見込みである。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126429</xdr:rowOff>
    </xdr:from>
    <xdr:to>
      <xdr:col>81</xdr:col>
      <xdr:colOff>44450</xdr:colOff>
      <xdr:row>18</xdr:row>
      <xdr:rowOff>80455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041079"/>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80455</xdr:rowOff>
    </xdr:from>
    <xdr:to>
      <xdr:col>77</xdr:col>
      <xdr:colOff>44450</xdr:colOff>
      <xdr:row>18</xdr:row>
      <xdr:rowOff>162496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166555"/>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125095</xdr:rowOff>
    </xdr:from>
    <xdr:to>
      <xdr:col>72</xdr:col>
      <xdr:colOff>203200</xdr:colOff>
      <xdr:row>18</xdr:row>
      <xdr:rowOff>162496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3211195"/>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125095</xdr:rowOff>
    </xdr:from>
    <xdr:to>
      <xdr:col>68</xdr:col>
      <xdr:colOff>152400</xdr:colOff>
      <xdr:row>18</xdr:row>
      <xdr:rowOff>136557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211195"/>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75629</xdr:rowOff>
    </xdr:from>
    <xdr:to>
      <xdr:col>81</xdr:col>
      <xdr:colOff>95250</xdr:colOff>
      <xdr:row>18</xdr:row>
      <xdr:rowOff>5779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9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47706</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96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29655</xdr:rowOff>
    </xdr:from>
    <xdr:to>
      <xdr:col>77</xdr:col>
      <xdr:colOff>95250</xdr:colOff>
      <xdr:row>18</xdr:row>
      <xdr:rowOff>131255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1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116031</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202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111696</xdr:rowOff>
    </xdr:from>
    <xdr:to>
      <xdr:col>73</xdr:col>
      <xdr:colOff>44450</xdr:colOff>
      <xdr:row>19</xdr:row>
      <xdr:rowOff>41846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1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26624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28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74295</xdr:rowOff>
    </xdr:from>
    <xdr:to>
      <xdr:col>68</xdr:col>
      <xdr:colOff>203200</xdr:colOff>
      <xdr:row>19</xdr:row>
      <xdr:rowOff>4445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160672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85757</xdr:rowOff>
    </xdr:from>
    <xdr:to>
      <xdr:col>64</xdr:col>
      <xdr:colOff>152400</xdr:colOff>
      <xdr:row>19</xdr:row>
      <xdr:rowOff>15907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1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684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25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16,975
16,887
99.03
15,644,825
15,114,330
428,023
5,196,762
16,444,459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人件費は、前年度と比較すると、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ポイント減少している。主な理由としては、</a:t>
          </a:r>
          <a:r>
            <a:rPr kumimoji="1" lang="ja-JP" altLang="en-US" sz="1100">
              <a:solidFill>
                <a:schemeClr val="dk1"/>
              </a:solidFill>
              <a:effectLst/>
              <a:latin typeface="+mn-lt"/>
              <a:ea typeface="+mn-ea"/>
              <a:cs typeface="+mn-cs"/>
            </a:rPr>
            <a:t>報酬として支払われていた嘱託員費用が物件費（委託料）に振り替わったこと</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今後も、民間で実施可能な業務については、指定管理制度の導入などを検討し、削減に努める。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33</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42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2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4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1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34290</xdr:rowOff>
    </xdr:from>
    <xdr:to>
      <xdr:col>24</xdr:col>
      <xdr:colOff>76200</xdr:colOff>
      <xdr:row>33</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114317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物件費は、前年度と比較すると、</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主に</a:t>
          </a:r>
          <a:r>
            <a:rPr kumimoji="1" lang="ja-JP" altLang="en-US" sz="1100">
              <a:solidFill>
                <a:schemeClr val="dk1"/>
              </a:solidFill>
              <a:effectLst/>
              <a:latin typeface="+mn-lt"/>
              <a:ea typeface="+mn-ea"/>
              <a:cs typeface="+mn-cs"/>
            </a:rPr>
            <a:t>塵収集</a:t>
          </a:r>
          <a:r>
            <a:rPr kumimoji="1" lang="ja-JP" altLang="ja-JP" sz="1100">
              <a:solidFill>
                <a:schemeClr val="dk1"/>
              </a:solidFill>
              <a:effectLst/>
              <a:latin typeface="+mn-lt"/>
              <a:ea typeface="+mn-ea"/>
              <a:cs typeface="+mn-cs"/>
            </a:rPr>
            <a:t>委託料（</a:t>
          </a:r>
          <a:r>
            <a:rPr kumimoji="1" lang="en-US" altLang="ja-JP" sz="1100">
              <a:solidFill>
                <a:schemeClr val="dk1"/>
              </a:solidFill>
              <a:effectLst/>
              <a:latin typeface="+mn-lt"/>
              <a:ea typeface="+mn-ea"/>
              <a:cs typeface="+mn-cs"/>
            </a:rPr>
            <a:t>42,381</a:t>
          </a:r>
          <a:r>
            <a:rPr kumimoji="1" lang="ja-JP" altLang="ja-JP" sz="1100">
              <a:solidFill>
                <a:schemeClr val="dk1"/>
              </a:solidFill>
              <a:effectLst/>
              <a:latin typeface="+mn-lt"/>
              <a:ea typeface="+mn-ea"/>
              <a:cs typeface="+mn-cs"/>
            </a:rPr>
            <a:t>千円）や</a:t>
          </a:r>
          <a:r>
            <a:rPr kumimoji="1" lang="ja-JP" altLang="en-US" sz="1100">
              <a:solidFill>
                <a:schemeClr val="dk1"/>
              </a:solidFill>
              <a:effectLst/>
              <a:latin typeface="+mn-lt"/>
              <a:ea typeface="+mn-ea"/>
              <a:cs typeface="+mn-cs"/>
            </a:rPr>
            <a:t>スポーツセンター委託料</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32,044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に対し、ふるさと応援基金を充当したことで、臨時的経費に振り替わったためである。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今後も業務内容の精査や物件費のシーリングを実施することにより、更なる抑制を図っていく。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146050</xdr:rowOff>
    </xdr:from>
    <xdr:to>
      <xdr:col>82</xdr:col>
      <xdr:colOff>107950</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463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69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16</xdr:row>
      <xdr:rowOff>50800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69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79375</xdr:rowOff>
    </xdr:from>
    <xdr:to>
      <xdr:col>69</xdr:col>
      <xdr:colOff>92075</xdr:colOff>
      <xdr:row>16</xdr:row>
      <xdr:rowOff>50800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511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95250</xdr:rowOff>
    </xdr:from>
    <xdr:to>
      <xdr:col>82</xdr:col>
      <xdr:colOff>158750</xdr:colOff>
      <xdr:row>15</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111777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28575</xdr:rowOff>
    </xdr:from>
    <xdr:to>
      <xdr:col>65</xdr:col>
      <xdr:colOff>53975</xdr:colOff>
      <xdr:row>15</xdr:row>
      <xdr:rowOff>130175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140352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扶助費は、前年度と比較すると、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ポイント減少している。主な理由は、毎年経常的な経費であるこども医療費の事業費の一部に対して、ふるさと応援基金（</a:t>
          </a:r>
          <a:r>
            <a:rPr kumimoji="1" lang="en-US" altLang="ja-JP" sz="1100">
              <a:solidFill>
                <a:schemeClr val="dk1"/>
              </a:solidFill>
              <a:effectLst/>
              <a:latin typeface="+mn-lt"/>
              <a:ea typeface="+mn-ea"/>
              <a:cs typeface="+mn-cs"/>
            </a:rPr>
            <a:t>35,671</a:t>
          </a:r>
          <a:r>
            <a:rPr kumimoji="1" lang="ja-JP" altLang="ja-JP" sz="1100">
              <a:solidFill>
                <a:schemeClr val="dk1"/>
              </a:solidFill>
              <a:effectLst/>
              <a:latin typeface="+mn-lt"/>
              <a:ea typeface="+mn-ea"/>
              <a:cs typeface="+mn-cs"/>
            </a:rPr>
            <a:t>千円）を充当し、臨時的経費に振り替わったためである。</a:t>
          </a:r>
          <a:endParaRPr lang="ja-JP" altLang="ja-JP" sz="1400">
            <a:effectLst/>
          </a:endParaRPr>
        </a:p>
        <a:p>
          <a:r>
            <a:rPr kumimoji="1" lang="ja-JP" altLang="ja-JP" sz="1100">
              <a:solidFill>
                <a:schemeClr val="dk1"/>
              </a:solidFill>
              <a:effectLst/>
              <a:latin typeface="+mn-lt"/>
              <a:ea typeface="+mn-ea"/>
              <a:cs typeface="+mn-cs"/>
            </a:rPr>
            <a:t>　しかしながら、扶助費は年々増加傾向にあり、今後も歳出は膨らむと考える。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17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8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146050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6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その他は、前年度と比較すると、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、公共下水道事業</a:t>
          </a:r>
          <a:r>
            <a:rPr kumimoji="1" lang="ja-JP" altLang="ja-JP" sz="1100">
              <a:solidFill>
                <a:schemeClr val="dk1"/>
              </a:solidFill>
              <a:effectLst/>
              <a:latin typeface="+mn-lt"/>
              <a:ea typeface="+mn-ea"/>
              <a:cs typeface="+mn-cs"/>
            </a:rPr>
            <a:t>特別会計繰出金が</a:t>
          </a:r>
          <a:r>
            <a:rPr kumimoji="1" lang="en-US" altLang="ja-JP" sz="1100">
              <a:solidFill>
                <a:schemeClr val="dk1"/>
              </a:solidFill>
              <a:effectLst/>
              <a:latin typeface="+mn-lt"/>
              <a:ea typeface="+mn-ea"/>
              <a:cs typeface="+mn-cs"/>
            </a:rPr>
            <a:t>24,187</a:t>
          </a:r>
          <a:r>
            <a:rPr kumimoji="1" lang="ja-JP" altLang="ja-JP" sz="1100">
              <a:solidFill>
                <a:schemeClr val="dk1"/>
              </a:solidFill>
              <a:effectLst/>
              <a:latin typeface="+mn-lt"/>
              <a:ea typeface="+mn-ea"/>
              <a:cs typeface="+mn-cs"/>
            </a:rPr>
            <a:t>千円減額しているためである。</a:t>
          </a:r>
          <a:endParaRPr lang="ja-JP" altLang="ja-JP" sz="1400">
            <a:effectLst/>
          </a:endParaRPr>
        </a:p>
        <a:p>
          <a:r>
            <a:rPr kumimoji="1" lang="ja-JP" altLang="ja-JP" sz="1100">
              <a:solidFill>
                <a:schemeClr val="dk1"/>
              </a:solidFill>
              <a:effectLst/>
              <a:latin typeface="+mn-lt"/>
              <a:ea typeface="+mn-ea"/>
              <a:cs typeface="+mn-cs"/>
            </a:rPr>
            <a:t>　しかしながら、介護保険特別会計繰出金は、今後増加傾向が見込まれるため、その他の数値も増加すると考えられる。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59</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17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5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138430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5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39370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3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補助費は、前年度と比較すると、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御船町・甲佐町衛生施設組合負担金の減少（</a:t>
          </a:r>
          <a:r>
            <a:rPr kumimoji="1" lang="en-US" altLang="ja-JP" sz="1100">
              <a:solidFill>
                <a:schemeClr val="dk1"/>
              </a:solidFill>
              <a:effectLst/>
              <a:latin typeface="+mn-lt"/>
              <a:ea typeface="+mn-ea"/>
              <a:cs typeface="+mn-cs"/>
            </a:rPr>
            <a:t>7,607</a:t>
          </a:r>
          <a:r>
            <a:rPr kumimoji="1" lang="ja-JP" altLang="en-US" sz="1100">
              <a:solidFill>
                <a:schemeClr val="dk1"/>
              </a:solidFill>
              <a:effectLst/>
              <a:latin typeface="+mn-lt"/>
              <a:ea typeface="+mn-ea"/>
              <a:cs typeface="+mn-cs"/>
            </a:rPr>
            <a:t>千円）によるものである。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今後も一部事務組合にも厳しい財政状況の理解を求めるとともに、行政改革で補助団体等の精査を行い、補助費の見直しに取り組んでいく。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140063</xdr:rowOff>
    </xdr:from>
    <xdr:to>
      <xdr:col>82</xdr:col>
      <xdr:colOff>107950</xdr:colOff>
      <xdr:row>35</xdr:row>
      <xdr:rowOff>40458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6936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40458</xdr:rowOff>
    </xdr:from>
    <xdr:to>
      <xdr:col>78</xdr:col>
      <xdr:colOff>69850</xdr:colOff>
      <xdr:row>35</xdr:row>
      <xdr:rowOff>105773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412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105773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477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46990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89263</xdr:rowOff>
    </xdr:from>
    <xdr:to>
      <xdr:col>82</xdr:col>
      <xdr:colOff>158750</xdr:colOff>
      <xdr:row>35</xdr:row>
      <xdr:rowOff>19413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105790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6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161108</xdr:rowOff>
    </xdr:from>
    <xdr:to>
      <xdr:col>78</xdr:col>
      <xdr:colOff>120650</xdr:colOff>
      <xdr:row>35</xdr:row>
      <xdr:rowOff>91258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101435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5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54973</xdr:rowOff>
    </xdr:from>
    <xdr:to>
      <xdr:col>74</xdr:col>
      <xdr:colOff>31750</xdr:colOff>
      <xdr:row>35</xdr:row>
      <xdr:rowOff>156573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166750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公債費は、前年度と比較すると、</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主に</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災害復旧事業債等</a:t>
          </a:r>
          <a:r>
            <a:rPr kumimoji="1" lang="ja-JP" altLang="ja-JP" sz="1100">
              <a:solidFill>
                <a:sysClr val="windowText" lastClr="000000"/>
              </a:solidFill>
              <a:effectLst/>
              <a:latin typeface="+mn-lt"/>
              <a:ea typeface="+mn-ea"/>
              <a:cs typeface="+mn-cs"/>
            </a:rPr>
            <a:t>の公債費（</a:t>
          </a:r>
          <a:r>
            <a:rPr kumimoji="1" lang="en-US" altLang="ja-JP" sz="1100">
              <a:solidFill>
                <a:sysClr val="windowText" lastClr="000000"/>
              </a:solidFill>
              <a:effectLst/>
              <a:latin typeface="+mn-lt"/>
              <a:ea typeface="+mn-ea"/>
              <a:cs typeface="+mn-cs"/>
            </a:rPr>
            <a:t>333,057</a:t>
          </a:r>
          <a:r>
            <a:rPr kumimoji="1" lang="ja-JP" altLang="ja-JP" sz="1100">
              <a:solidFill>
                <a:sysClr val="windowText" lastClr="000000"/>
              </a:solidFill>
              <a:effectLst/>
              <a:latin typeface="+mn-lt"/>
              <a:ea typeface="+mn-ea"/>
              <a:cs typeface="+mn-cs"/>
            </a:rPr>
            <a:t>千円）が増加したためである。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今後も熊本地震に係る災害復旧は続き、令和７年度まで公債費は増加傾向である。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79</xdr:row>
      <xdr:rowOff>165863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48181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78</xdr:row>
      <xdr:rowOff>108713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66928"/>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65278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34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33274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800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23640</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公債費以外は、前年度と比較すると、</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主な要因としては、特定目的基金であるふるさと応援基金からの取り崩しを行い（</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取崩額：</a:t>
          </a:r>
          <a:r>
            <a:rPr kumimoji="1" lang="en-US" altLang="ja-JP" sz="1100">
              <a:solidFill>
                <a:schemeClr val="dk1"/>
              </a:solidFill>
              <a:effectLst/>
              <a:latin typeface="+mn-lt"/>
              <a:ea typeface="+mn-ea"/>
              <a:cs typeface="+mn-cs"/>
            </a:rPr>
            <a:t>445,617</a:t>
          </a:r>
          <a:r>
            <a:rPr kumimoji="1" lang="ja-JP" altLang="ja-JP" sz="1100">
              <a:solidFill>
                <a:schemeClr val="dk1"/>
              </a:solidFill>
              <a:effectLst/>
              <a:latin typeface="+mn-lt"/>
              <a:ea typeface="+mn-ea"/>
              <a:cs typeface="+mn-cs"/>
            </a:rPr>
            <a:t>千円、Ｒ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取崩額：</a:t>
          </a:r>
          <a:r>
            <a:rPr kumimoji="1" lang="en-US" altLang="ja-JP" sz="1100">
              <a:solidFill>
                <a:schemeClr val="dk1"/>
              </a:solidFill>
              <a:effectLst/>
              <a:latin typeface="+mn-lt"/>
              <a:ea typeface="+mn-ea"/>
              <a:cs typeface="+mn-cs"/>
            </a:rPr>
            <a:t>273,481</a:t>
          </a:r>
          <a:r>
            <a:rPr kumimoji="1" lang="ja-JP" altLang="ja-JP" sz="1100">
              <a:solidFill>
                <a:schemeClr val="dk1"/>
              </a:solidFill>
              <a:effectLst/>
              <a:latin typeface="+mn-lt"/>
              <a:ea typeface="+mn-ea"/>
              <a:cs typeface="+mn-cs"/>
            </a:rPr>
            <a:t>千円）、経常的経費が臨時的経費に振り変わったためである。</a:t>
          </a:r>
          <a:endParaRPr lang="ja-JP" altLang="ja-JP" sz="1400">
            <a:effectLst/>
          </a:endParaRPr>
        </a:p>
        <a:p>
          <a:r>
            <a:rPr kumimoji="1" lang="ja-JP" altLang="ja-JP" sz="1100">
              <a:solidFill>
                <a:schemeClr val="dk1"/>
              </a:solidFill>
              <a:effectLst/>
              <a:latin typeface="+mn-lt"/>
              <a:ea typeface="+mn-ea"/>
              <a:cs typeface="+mn-cs"/>
            </a:rPr>
            <a:t>　今後も歳入の確保だけではなく行政改革担当と連携しながら歳出の抑制を図っていく。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142240</xdr:rowOff>
    </xdr:from>
    <xdr:to>
      <xdr:col>82</xdr:col>
      <xdr:colOff>107950</xdr:colOff>
      <xdr:row>76</xdr:row>
      <xdr:rowOff>54611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2829540"/>
          <a:ext cx="838200" cy="2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77</xdr:row>
      <xdr:rowOff>62230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8481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62230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18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76</xdr:row>
      <xdr:rowOff>157480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80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91440</xdr:rowOff>
    </xdr:from>
    <xdr:to>
      <xdr:col>82</xdr:col>
      <xdr:colOff>158750</xdr:colOff>
      <xdr:row>75</xdr:row>
      <xdr:rowOff>21590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107967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3811</xdr:rowOff>
    </xdr:from>
    <xdr:to>
      <xdr:col>78</xdr:col>
      <xdr:colOff>120650</xdr:colOff>
      <xdr:row>76</xdr:row>
      <xdr:rowOff>105411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115587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45047</xdr:rowOff>
    </xdr:from>
    <xdr:to>
      <xdr:col>29</xdr:col>
      <xdr:colOff>127000</xdr:colOff>
      <xdr:row>17</xdr:row>
      <xdr:rowOff>114821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07322"/>
          <a:ext cx="647700" cy="6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45047</xdr:rowOff>
    </xdr:from>
    <xdr:to>
      <xdr:col>26</xdr:col>
      <xdr:colOff>50800</xdr:colOff>
      <xdr:row>17</xdr:row>
      <xdr:rowOff>63843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7322"/>
          <a:ext cx="698500" cy="1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54165</xdr:rowOff>
    </xdr:from>
    <xdr:to>
      <xdr:col>22</xdr:col>
      <xdr:colOff>114300</xdr:colOff>
      <xdr:row>17</xdr:row>
      <xdr:rowOff>63843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16440"/>
          <a:ext cx="6985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171107</xdr:rowOff>
    </xdr:from>
    <xdr:to>
      <xdr:col>18</xdr:col>
      <xdr:colOff>177800</xdr:colOff>
      <xdr:row>17</xdr:row>
      <xdr:rowOff>54165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61932"/>
          <a:ext cx="698500" cy="54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64021</xdr:rowOff>
    </xdr:from>
    <xdr:to>
      <xdr:col>29</xdr:col>
      <xdr:colOff>177800</xdr:colOff>
      <xdr:row>17</xdr:row>
      <xdr:rowOff>165621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36098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165697</xdr:rowOff>
    </xdr:from>
    <xdr:to>
      <xdr:col>26</xdr:col>
      <xdr:colOff>101600</xdr:colOff>
      <xdr:row>17</xdr:row>
      <xdr:rowOff>95847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106024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2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13043</xdr:rowOff>
    </xdr:from>
    <xdr:to>
      <xdr:col>22</xdr:col>
      <xdr:colOff>165100</xdr:colOff>
      <xdr:row>17</xdr:row>
      <xdr:rowOff>114643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124820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3365</xdr:rowOff>
    </xdr:from>
    <xdr:to>
      <xdr:col>19</xdr:col>
      <xdr:colOff>38100</xdr:colOff>
      <xdr:row>17</xdr:row>
      <xdr:rowOff>104965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115142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3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120307</xdr:rowOff>
    </xdr:from>
    <xdr:to>
      <xdr:col>15</xdr:col>
      <xdr:colOff>101600</xdr:colOff>
      <xdr:row>17</xdr:row>
      <xdr:rowOff>50457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1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60634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8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310528</xdr:rowOff>
    </xdr:from>
    <xdr:to>
      <xdr:col>29</xdr:col>
      <xdr:colOff>127000</xdr:colOff>
      <xdr:row>35</xdr:row>
      <xdr:rowOff>159880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77978"/>
          <a:ext cx="647700" cy="19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159880</xdr:rowOff>
    </xdr:from>
    <xdr:to>
      <xdr:col>26</xdr:col>
      <xdr:colOff>50800</xdr:colOff>
      <xdr:row>35</xdr:row>
      <xdr:rowOff>181559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70230"/>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181559</xdr:rowOff>
    </xdr:from>
    <xdr:to>
      <xdr:col>22</xdr:col>
      <xdr:colOff>114300</xdr:colOff>
      <xdr:row>35</xdr:row>
      <xdr:rowOff>269628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91909"/>
          <a:ext cx="698500" cy="8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269628</xdr:rowOff>
    </xdr:from>
    <xdr:to>
      <xdr:col>18</xdr:col>
      <xdr:colOff>177800</xdr:colOff>
      <xdr:row>35</xdr:row>
      <xdr:rowOff>334131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79978"/>
          <a:ext cx="6985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259728</xdr:rowOff>
    </xdr:from>
    <xdr:to>
      <xdr:col>29</xdr:col>
      <xdr:colOff>177800</xdr:colOff>
      <xdr:row>35</xdr:row>
      <xdr:rowOff>18428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104805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7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109080</xdr:rowOff>
    </xdr:from>
    <xdr:to>
      <xdr:col>26</xdr:col>
      <xdr:colOff>101600</xdr:colOff>
      <xdr:row>35</xdr:row>
      <xdr:rowOff>210680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1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220857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88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130759</xdr:rowOff>
    </xdr:from>
    <xdr:to>
      <xdr:col>22</xdr:col>
      <xdr:colOff>165100</xdr:colOff>
      <xdr:row>35</xdr:row>
      <xdr:rowOff>232359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242536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218828</xdr:rowOff>
    </xdr:from>
    <xdr:to>
      <xdr:col>19</xdr:col>
      <xdr:colOff>38100</xdr:colOff>
      <xdr:row>35</xdr:row>
      <xdr:rowOff>320428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305205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283331</xdr:rowOff>
    </xdr:from>
    <xdr:to>
      <xdr:col>15</xdr:col>
      <xdr:colOff>101600</xdr:colOff>
      <xdr:row>36</xdr:row>
      <xdr:rowOff>42031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9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26808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8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16,975
16,887
99.03
15,644,825
15,114,330
428,023
5,196,762
16,444,459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130360</xdr:rowOff>
    </xdr:from>
    <xdr:to>
      <xdr:col>24</xdr:col>
      <xdr:colOff>63500</xdr:colOff>
      <xdr:row>35</xdr:row>
      <xdr:rowOff>149971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31110"/>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129136</xdr:rowOff>
    </xdr:from>
    <xdr:to>
      <xdr:col>19</xdr:col>
      <xdr:colOff>177800</xdr:colOff>
      <xdr:row>35</xdr:row>
      <xdr:rowOff>130360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29886"/>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78337</xdr:rowOff>
    </xdr:from>
    <xdr:to>
      <xdr:col>15</xdr:col>
      <xdr:colOff>50800</xdr:colOff>
      <xdr:row>35</xdr:row>
      <xdr:rowOff>129136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79087"/>
          <a:ext cx="889000" cy="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156780</xdr:rowOff>
    </xdr:from>
    <xdr:to>
      <xdr:col>10</xdr:col>
      <xdr:colOff>114300</xdr:colOff>
      <xdr:row>35</xdr:row>
      <xdr:rowOff>78337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86080"/>
          <a:ext cx="889000" cy="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99171</xdr:rowOff>
    </xdr:from>
    <xdr:to>
      <xdr:col>24</xdr:col>
      <xdr:colOff>114300</xdr:colOff>
      <xdr:row>36</xdr:row>
      <xdr:rowOff>29321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77598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7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79560</xdr:rowOff>
    </xdr:from>
    <xdr:to>
      <xdr:col>20</xdr:col>
      <xdr:colOff>38100</xdr:colOff>
      <xdr:row>36</xdr:row>
      <xdr:rowOff>9710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7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78336</xdr:rowOff>
    </xdr:from>
    <xdr:to>
      <xdr:col>15</xdr:col>
      <xdr:colOff>101600</xdr:colOff>
      <xdr:row>36</xdr:row>
      <xdr:rowOff>8486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171063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7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27537</xdr:rowOff>
    </xdr:from>
    <xdr:to>
      <xdr:col>10</xdr:col>
      <xdr:colOff>165100</xdr:colOff>
      <xdr:row>35</xdr:row>
      <xdr:rowOff>129137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145664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105980</xdr:rowOff>
    </xdr:from>
    <xdr:to>
      <xdr:col>6</xdr:col>
      <xdr:colOff>38100</xdr:colOff>
      <xdr:row>35</xdr:row>
      <xdr:rowOff>36130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52657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164311</xdr:rowOff>
    </xdr:from>
    <xdr:to>
      <xdr:col>24</xdr:col>
      <xdr:colOff>62865</xdr:colOff>
      <xdr:row>57</xdr:row>
      <xdr:rowOff>74997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9422611"/>
          <a:ext cx="1270" cy="4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78824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74997</xdr:rowOff>
    </xdr:from>
    <xdr:to>
      <xdr:col>24</xdr:col>
      <xdr:colOff>152400</xdr:colOff>
      <xdr:row>57</xdr:row>
      <xdr:rowOff>74997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4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110988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91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164311</xdr:rowOff>
    </xdr:from>
    <xdr:to>
      <xdr:col>24</xdr:col>
      <xdr:colOff>152400</xdr:colOff>
      <xdr:row>54</xdr:row>
      <xdr:rowOff>164311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42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164311</xdr:rowOff>
    </xdr:from>
    <xdr:to>
      <xdr:col>24</xdr:col>
      <xdr:colOff>63500</xdr:colOff>
      <xdr:row>56</xdr:row>
      <xdr:rowOff>102639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22611"/>
          <a:ext cx="838200" cy="2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27743</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2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49316</xdr:rowOff>
    </xdr:from>
    <xdr:to>
      <xdr:col>24</xdr:col>
      <xdr:colOff>114300</xdr:colOff>
      <xdr:row>56</xdr:row>
      <xdr:rowOff>150916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5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102639</xdr:rowOff>
    </xdr:from>
    <xdr:to>
      <xdr:col>19</xdr:col>
      <xdr:colOff>177800</xdr:colOff>
      <xdr:row>56</xdr:row>
      <xdr:rowOff>141369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03839"/>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155890</xdr:rowOff>
    </xdr:from>
    <xdr:to>
      <xdr:col>15</xdr:col>
      <xdr:colOff>50800</xdr:colOff>
      <xdr:row>56</xdr:row>
      <xdr:rowOff>141369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8899840"/>
          <a:ext cx="889000" cy="8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155890</xdr:rowOff>
    </xdr:from>
    <xdr:to>
      <xdr:col>10</xdr:col>
      <xdr:colOff>114300</xdr:colOff>
      <xdr:row>52</xdr:row>
      <xdr:rowOff>74544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8899840"/>
          <a:ext cx="889000" cy="9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2025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113511</xdr:rowOff>
    </xdr:from>
    <xdr:to>
      <xdr:col>24</xdr:col>
      <xdr:colOff>114300</xdr:colOff>
      <xdr:row>55</xdr:row>
      <xdr:rowOff>43661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3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66538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2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51839</xdr:rowOff>
    </xdr:from>
    <xdr:to>
      <xdr:col>20</xdr:col>
      <xdr:colOff>38100</xdr:colOff>
      <xdr:row>56</xdr:row>
      <xdr:rowOff>153439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169966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2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90569</xdr:rowOff>
    </xdr:from>
    <xdr:to>
      <xdr:col>15</xdr:col>
      <xdr:colOff>101600</xdr:colOff>
      <xdr:row>57</xdr:row>
      <xdr:rowOff>20719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105090</xdr:rowOff>
    </xdr:from>
    <xdr:to>
      <xdr:col>10</xdr:col>
      <xdr:colOff>165100</xdr:colOff>
      <xdr:row>52</xdr:row>
      <xdr:rowOff>35240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88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51767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62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23744</xdr:rowOff>
    </xdr:from>
    <xdr:to>
      <xdr:col>6</xdr:col>
      <xdr:colOff>38100</xdr:colOff>
      <xdr:row>52</xdr:row>
      <xdr:rowOff>125344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9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141871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71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40396</xdr:rowOff>
    </xdr:from>
    <xdr:to>
      <xdr:col>24</xdr:col>
      <xdr:colOff>63500</xdr:colOff>
      <xdr:row>78</xdr:row>
      <xdr:rowOff>95855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13496"/>
          <a:ext cx="8382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95855</xdr:rowOff>
    </xdr:from>
    <xdr:to>
      <xdr:col>19</xdr:col>
      <xdr:colOff>177800</xdr:colOff>
      <xdr:row>78</xdr:row>
      <xdr:rowOff>102141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6895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102141</xdr:rowOff>
    </xdr:from>
    <xdr:to>
      <xdr:col>15</xdr:col>
      <xdr:colOff>50800</xdr:colOff>
      <xdr:row>78</xdr:row>
      <xdr:rowOff>109319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7524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109319</xdr:rowOff>
    </xdr:from>
    <xdr:to>
      <xdr:col>10</xdr:col>
      <xdr:colOff>114300</xdr:colOff>
      <xdr:row>78</xdr:row>
      <xdr:rowOff>111948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8241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161046</xdr:rowOff>
    </xdr:from>
    <xdr:to>
      <xdr:col>24</xdr:col>
      <xdr:colOff>114300</xdr:colOff>
      <xdr:row>78</xdr:row>
      <xdr:rowOff>91196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75973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7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45055</xdr:rowOff>
    </xdr:from>
    <xdr:to>
      <xdr:col>20</xdr:col>
      <xdr:colOff>38100</xdr:colOff>
      <xdr:row>78</xdr:row>
      <xdr:rowOff>146655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137782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1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51341</xdr:rowOff>
    </xdr:from>
    <xdr:to>
      <xdr:col>15</xdr:col>
      <xdr:colOff>101600</xdr:colOff>
      <xdr:row>78</xdr:row>
      <xdr:rowOff>152941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144068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58519</xdr:rowOff>
    </xdr:from>
    <xdr:to>
      <xdr:col>10</xdr:col>
      <xdr:colOff>165100</xdr:colOff>
      <xdr:row>78</xdr:row>
      <xdr:rowOff>160119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151246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2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61148</xdr:rowOff>
    </xdr:from>
    <xdr:to>
      <xdr:col>6</xdr:col>
      <xdr:colOff>38100</xdr:colOff>
      <xdr:row>78</xdr:row>
      <xdr:rowOff>162748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153875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65119</xdr:rowOff>
    </xdr:from>
    <xdr:to>
      <xdr:col>24</xdr:col>
      <xdr:colOff>63500</xdr:colOff>
      <xdr:row>93</xdr:row>
      <xdr:rowOff>139199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009969"/>
          <a:ext cx="838200" cy="7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139199</xdr:rowOff>
    </xdr:from>
    <xdr:to>
      <xdr:col>19</xdr:col>
      <xdr:colOff>177800</xdr:colOff>
      <xdr:row>93</xdr:row>
      <xdr:rowOff>169504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84049"/>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118097</xdr:rowOff>
    </xdr:from>
    <xdr:to>
      <xdr:col>15</xdr:col>
      <xdr:colOff>50800</xdr:colOff>
      <xdr:row>93</xdr:row>
      <xdr:rowOff>169504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5891497"/>
          <a:ext cx="889000" cy="22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5483</xdr:rowOff>
    </xdr:from>
    <xdr:to>
      <xdr:col>10</xdr:col>
      <xdr:colOff>114300</xdr:colOff>
      <xdr:row>92</xdr:row>
      <xdr:rowOff>118097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5778883"/>
          <a:ext cx="889000" cy="1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14319</xdr:rowOff>
    </xdr:from>
    <xdr:to>
      <xdr:col>24</xdr:col>
      <xdr:colOff>114300</xdr:colOff>
      <xdr:row>93</xdr:row>
      <xdr:rowOff>115919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9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37196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88399</xdr:rowOff>
    </xdr:from>
    <xdr:to>
      <xdr:col>20</xdr:col>
      <xdr:colOff>38100</xdr:colOff>
      <xdr:row>94</xdr:row>
      <xdr:rowOff>18549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35076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80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118704</xdr:rowOff>
    </xdr:from>
    <xdr:to>
      <xdr:col>15</xdr:col>
      <xdr:colOff>101600</xdr:colOff>
      <xdr:row>94</xdr:row>
      <xdr:rowOff>48854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6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65381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8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67297</xdr:rowOff>
    </xdr:from>
    <xdr:to>
      <xdr:col>10</xdr:col>
      <xdr:colOff>165100</xdr:colOff>
      <xdr:row>92</xdr:row>
      <xdr:rowOff>168897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8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13974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61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126133</xdr:rowOff>
    </xdr:from>
    <xdr:to>
      <xdr:col>6</xdr:col>
      <xdr:colOff>38100</xdr:colOff>
      <xdr:row>92</xdr:row>
      <xdr:rowOff>56283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57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72810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50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62575</xdr:rowOff>
    </xdr:from>
    <xdr:to>
      <xdr:col>55</xdr:col>
      <xdr:colOff>0</xdr:colOff>
      <xdr:row>37</xdr:row>
      <xdr:rowOff>66109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91875"/>
          <a:ext cx="838200" cy="5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17152</xdr:rowOff>
    </xdr:from>
    <xdr:to>
      <xdr:col>50</xdr:col>
      <xdr:colOff>114300</xdr:colOff>
      <xdr:row>37</xdr:row>
      <xdr:rowOff>66109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89352"/>
          <a:ext cx="889000" cy="2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158948</xdr:rowOff>
    </xdr:from>
    <xdr:to>
      <xdr:col>45</xdr:col>
      <xdr:colOff>177800</xdr:colOff>
      <xdr:row>36</xdr:row>
      <xdr:rowOff>17152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59698"/>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158948</xdr:rowOff>
    </xdr:from>
    <xdr:to>
      <xdr:col>41</xdr:col>
      <xdr:colOff>50800</xdr:colOff>
      <xdr:row>37</xdr:row>
      <xdr:rowOff>3235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59698"/>
          <a:ext cx="889000" cy="18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11775</xdr:rowOff>
    </xdr:from>
    <xdr:to>
      <xdr:col>55</xdr:col>
      <xdr:colOff>50800</xdr:colOff>
      <xdr:row>34</xdr:row>
      <xdr:rowOff>113375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161652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1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15309</xdr:rowOff>
    </xdr:from>
    <xdr:to>
      <xdr:col>50</xdr:col>
      <xdr:colOff>165100</xdr:colOff>
      <xdr:row>37</xdr:row>
      <xdr:rowOff>116909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108036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137802</xdr:rowOff>
    </xdr:from>
    <xdr:to>
      <xdr:col>46</xdr:col>
      <xdr:colOff>38100</xdr:colOff>
      <xdr:row>36</xdr:row>
      <xdr:rowOff>67952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84479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1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108148</xdr:rowOff>
    </xdr:from>
    <xdr:to>
      <xdr:col>41</xdr:col>
      <xdr:colOff>101600</xdr:colOff>
      <xdr:row>36</xdr:row>
      <xdr:rowOff>38298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54825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8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123885</xdr:rowOff>
    </xdr:from>
    <xdr:to>
      <xdr:col>36</xdr:col>
      <xdr:colOff>165100</xdr:colOff>
      <xdr:row>37</xdr:row>
      <xdr:rowOff>54035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70562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17047</xdr:rowOff>
    </xdr:from>
    <xdr:to>
      <xdr:col>55</xdr:col>
      <xdr:colOff>0</xdr:colOff>
      <xdr:row>55</xdr:row>
      <xdr:rowOff>139050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103897"/>
          <a:ext cx="838200" cy="4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17047</xdr:rowOff>
    </xdr:from>
    <xdr:to>
      <xdr:col>50</xdr:col>
      <xdr:colOff>114300</xdr:colOff>
      <xdr:row>54</xdr:row>
      <xdr:rowOff>160269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103897"/>
          <a:ext cx="889000" cy="31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160269</xdr:rowOff>
    </xdr:from>
    <xdr:to>
      <xdr:col>45</xdr:col>
      <xdr:colOff>177800</xdr:colOff>
      <xdr:row>56</xdr:row>
      <xdr:rowOff>105666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418569"/>
          <a:ext cx="889000" cy="2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105666</xdr:rowOff>
    </xdr:from>
    <xdr:to>
      <xdr:col>41</xdr:col>
      <xdr:colOff>50800</xdr:colOff>
      <xdr:row>57</xdr:row>
      <xdr:rowOff>18560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06866"/>
          <a:ext cx="889000" cy="8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88250</xdr:rowOff>
    </xdr:from>
    <xdr:to>
      <xdr:col>55</xdr:col>
      <xdr:colOff>50800</xdr:colOff>
      <xdr:row>56</xdr:row>
      <xdr:rowOff>18400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111127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6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137697</xdr:rowOff>
    </xdr:from>
    <xdr:to>
      <xdr:col>50</xdr:col>
      <xdr:colOff>165100</xdr:colOff>
      <xdr:row>53</xdr:row>
      <xdr:rowOff>67847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0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84374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882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109469</xdr:rowOff>
    </xdr:from>
    <xdr:to>
      <xdr:col>46</xdr:col>
      <xdr:colOff>38100</xdr:colOff>
      <xdr:row>55</xdr:row>
      <xdr:rowOff>39619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56146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54866</xdr:rowOff>
    </xdr:from>
    <xdr:to>
      <xdr:col>41</xdr:col>
      <xdr:colOff>101600</xdr:colOff>
      <xdr:row>56</xdr:row>
      <xdr:rowOff>156466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5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4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139210</xdr:rowOff>
    </xdr:from>
    <xdr:to>
      <xdr:col>36</xdr:col>
      <xdr:colOff>165100</xdr:colOff>
      <xdr:row>57</xdr:row>
      <xdr:rowOff>69360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60487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10937</xdr:rowOff>
    </xdr:from>
    <xdr:to>
      <xdr:col>55</xdr:col>
      <xdr:colOff>0</xdr:colOff>
      <xdr:row>74</xdr:row>
      <xdr:rowOff>166522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526787"/>
          <a:ext cx="838200" cy="32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10937</xdr:rowOff>
    </xdr:from>
    <xdr:to>
      <xdr:col>50</xdr:col>
      <xdr:colOff>114300</xdr:colOff>
      <xdr:row>76</xdr:row>
      <xdr:rowOff>50248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526787"/>
          <a:ext cx="889000" cy="5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50248</xdr:rowOff>
    </xdr:from>
    <xdr:to>
      <xdr:col>45</xdr:col>
      <xdr:colOff>177800</xdr:colOff>
      <xdr:row>77</xdr:row>
      <xdr:rowOff>141658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080448"/>
          <a:ext cx="889000" cy="2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51095</xdr:rowOff>
    </xdr:from>
    <xdr:to>
      <xdr:col>41</xdr:col>
      <xdr:colOff>50800</xdr:colOff>
      <xdr:row>77</xdr:row>
      <xdr:rowOff>141658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52745"/>
          <a:ext cx="889000" cy="9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115722</xdr:rowOff>
    </xdr:from>
    <xdr:to>
      <xdr:col>55</xdr:col>
      <xdr:colOff>50800</xdr:colOff>
      <xdr:row>75</xdr:row>
      <xdr:rowOff>45872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138599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6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131587</xdr:rowOff>
    </xdr:from>
    <xdr:to>
      <xdr:col>50</xdr:col>
      <xdr:colOff>165100</xdr:colOff>
      <xdr:row>73</xdr:row>
      <xdr:rowOff>61737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4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78264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25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170898</xdr:rowOff>
    </xdr:from>
    <xdr:to>
      <xdr:col>46</xdr:col>
      <xdr:colOff>38100</xdr:colOff>
      <xdr:row>76</xdr:row>
      <xdr:rowOff>101048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117576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90858</xdr:rowOff>
    </xdr:from>
    <xdr:to>
      <xdr:col>41</xdr:col>
      <xdr:colOff>101600</xdr:colOff>
      <xdr:row>78</xdr:row>
      <xdr:rowOff>21008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37535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295</xdr:rowOff>
    </xdr:from>
    <xdr:to>
      <xdr:col>36</xdr:col>
      <xdr:colOff>165100</xdr:colOff>
      <xdr:row>77</xdr:row>
      <xdr:rowOff>101895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118422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9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142306</xdr:rowOff>
    </xdr:from>
    <xdr:to>
      <xdr:col>55</xdr:col>
      <xdr:colOff>0</xdr:colOff>
      <xdr:row>97</xdr:row>
      <xdr:rowOff>147541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72956"/>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63153</xdr:rowOff>
    </xdr:from>
    <xdr:to>
      <xdr:col>50</xdr:col>
      <xdr:colOff>114300</xdr:colOff>
      <xdr:row>97</xdr:row>
      <xdr:rowOff>147541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522353"/>
          <a:ext cx="889000" cy="25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63153</xdr:rowOff>
    </xdr:from>
    <xdr:to>
      <xdr:col>45</xdr:col>
      <xdr:colOff>177800</xdr:colOff>
      <xdr:row>97</xdr:row>
      <xdr:rowOff>12570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522353"/>
          <a:ext cx="889000" cy="1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12570</xdr:rowOff>
    </xdr:from>
    <xdr:to>
      <xdr:col>41</xdr:col>
      <xdr:colOff>50800</xdr:colOff>
      <xdr:row>97</xdr:row>
      <xdr:rowOff>115691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43220"/>
          <a:ext cx="8890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91506</xdr:rowOff>
    </xdr:from>
    <xdr:to>
      <xdr:col>55</xdr:col>
      <xdr:colOff>50800</xdr:colOff>
      <xdr:row>98</xdr:row>
      <xdr:rowOff>21656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6433</xdr:rowOff>
    </xdr:from>
    <xdr:ext cx="469744"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3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96741</xdr:rowOff>
    </xdr:from>
    <xdr:to>
      <xdr:col>50</xdr:col>
      <xdr:colOff>165100</xdr:colOff>
      <xdr:row>98</xdr:row>
      <xdr:rowOff>26891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18018</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04428" y="1682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12353</xdr:rowOff>
    </xdr:from>
    <xdr:to>
      <xdr:col>46</xdr:col>
      <xdr:colOff>38100</xdr:colOff>
      <xdr:row>96</xdr:row>
      <xdr:rowOff>113953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4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130480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2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133220</xdr:rowOff>
    </xdr:from>
    <xdr:to>
      <xdr:col>41</xdr:col>
      <xdr:colOff>101600</xdr:colOff>
      <xdr:row>97</xdr:row>
      <xdr:rowOff>63370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54497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8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64891</xdr:rowOff>
    </xdr:from>
    <xdr:to>
      <xdr:col>36</xdr:col>
      <xdr:colOff>165100</xdr:colOff>
      <xdr:row>97</xdr:row>
      <xdr:rowOff>166491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157618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8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105667</xdr:rowOff>
    </xdr:from>
    <xdr:to>
      <xdr:col>85</xdr:col>
      <xdr:colOff>127000</xdr:colOff>
      <xdr:row>36</xdr:row>
      <xdr:rowOff>2089</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5763517"/>
          <a:ext cx="838200" cy="4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114108</xdr:rowOff>
    </xdr:from>
    <xdr:to>
      <xdr:col>81</xdr:col>
      <xdr:colOff>50800</xdr:colOff>
      <xdr:row>33</xdr:row>
      <xdr:rowOff>105667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5257608"/>
          <a:ext cx="889000" cy="5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114108</xdr:rowOff>
    </xdr:from>
    <xdr:to>
      <xdr:col>76</xdr:col>
      <xdr:colOff>114300</xdr:colOff>
      <xdr:row>31</xdr:row>
      <xdr:rowOff>48551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5257608"/>
          <a:ext cx="889000" cy="1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48551</xdr:rowOff>
    </xdr:from>
    <xdr:to>
      <xdr:col>71</xdr:col>
      <xdr:colOff>177800</xdr:colOff>
      <xdr:row>35</xdr:row>
      <xdr:rowOff>2311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5363501"/>
          <a:ext cx="889000" cy="6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52074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122739</xdr:rowOff>
    </xdr:from>
    <xdr:to>
      <xdr:col>85</xdr:col>
      <xdr:colOff>177800</xdr:colOff>
      <xdr:row>36</xdr:row>
      <xdr:rowOff>52889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1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145616</xdr:rowOff>
    </xdr:from>
    <xdr:ext cx="534377"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59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54867</xdr:rowOff>
    </xdr:from>
    <xdr:to>
      <xdr:col>81</xdr:col>
      <xdr:colOff>101600</xdr:colOff>
      <xdr:row>33</xdr:row>
      <xdr:rowOff>156467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57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1544</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181795" y="548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63308</xdr:rowOff>
    </xdr:from>
    <xdr:to>
      <xdr:col>76</xdr:col>
      <xdr:colOff>165100</xdr:colOff>
      <xdr:row>30</xdr:row>
      <xdr:rowOff>164908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5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9985</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292795" y="49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169201</xdr:rowOff>
    </xdr:from>
    <xdr:to>
      <xdr:col>72</xdr:col>
      <xdr:colOff>38100</xdr:colOff>
      <xdr:row>31</xdr:row>
      <xdr:rowOff>99351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53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115878</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03795" y="508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122961</xdr:rowOff>
    </xdr:from>
    <xdr:to>
      <xdr:col>67</xdr:col>
      <xdr:colOff>101600</xdr:colOff>
      <xdr:row>35</xdr:row>
      <xdr:rowOff>53111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69638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57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142420</xdr:rowOff>
    </xdr:from>
    <xdr:to>
      <xdr:col>85</xdr:col>
      <xdr:colOff>127000</xdr:colOff>
      <xdr:row>76</xdr:row>
      <xdr:rowOff>118166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01170"/>
          <a:ext cx="838200" cy="14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118166</xdr:rowOff>
    </xdr:from>
    <xdr:to>
      <xdr:col>81</xdr:col>
      <xdr:colOff>50800</xdr:colOff>
      <xdr:row>77</xdr:row>
      <xdr:rowOff>69489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48366"/>
          <a:ext cx="889000" cy="1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69489</xdr:rowOff>
    </xdr:from>
    <xdr:to>
      <xdr:col>76</xdr:col>
      <xdr:colOff>114300</xdr:colOff>
      <xdr:row>77</xdr:row>
      <xdr:rowOff>85080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71139"/>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85080</xdr:rowOff>
    </xdr:from>
    <xdr:to>
      <xdr:col>71</xdr:col>
      <xdr:colOff>177800</xdr:colOff>
      <xdr:row>77</xdr:row>
      <xdr:rowOff>123134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86730"/>
          <a:ext cx="889000" cy="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91620</xdr:rowOff>
    </xdr:from>
    <xdr:to>
      <xdr:col>85</xdr:col>
      <xdr:colOff>177800</xdr:colOff>
      <xdr:row>76</xdr:row>
      <xdr:rowOff>21769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503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114497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67366</xdr:rowOff>
    </xdr:from>
    <xdr:to>
      <xdr:col>81</xdr:col>
      <xdr:colOff>101600</xdr:colOff>
      <xdr:row>76</xdr:row>
      <xdr:rowOff>168966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18689</xdr:rowOff>
    </xdr:from>
    <xdr:to>
      <xdr:col>76</xdr:col>
      <xdr:colOff>165100</xdr:colOff>
      <xdr:row>77</xdr:row>
      <xdr:rowOff>120289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111416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1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34280</xdr:rowOff>
    </xdr:from>
    <xdr:to>
      <xdr:col>72</xdr:col>
      <xdr:colOff>38100</xdr:colOff>
      <xdr:row>77</xdr:row>
      <xdr:rowOff>135880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127007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72334</xdr:rowOff>
    </xdr:from>
    <xdr:to>
      <xdr:col>67</xdr:col>
      <xdr:colOff>101600</xdr:colOff>
      <xdr:row>78</xdr:row>
      <xdr:rowOff>2484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165061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6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82147</xdr:rowOff>
    </xdr:from>
    <xdr:to>
      <xdr:col>85</xdr:col>
      <xdr:colOff>127000</xdr:colOff>
      <xdr:row>95</xdr:row>
      <xdr:rowOff>81700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198447"/>
          <a:ext cx="838200" cy="1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81700</xdr:rowOff>
    </xdr:from>
    <xdr:to>
      <xdr:col>81</xdr:col>
      <xdr:colOff>50800</xdr:colOff>
      <xdr:row>97</xdr:row>
      <xdr:rowOff>2333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369450"/>
          <a:ext cx="889000" cy="26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72099</xdr:rowOff>
    </xdr:from>
    <xdr:to>
      <xdr:col>76</xdr:col>
      <xdr:colOff>114300</xdr:colOff>
      <xdr:row>97</xdr:row>
      <xdr:rowOff>2333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531299"/>
          <a:ext cx="889000" cy="10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43394</xdr:rowOff>
    </xdr:from>
    <xdr:to>
      <xdr:col>71</xdr:col>
      <xdr:colOff>177800</xdr:colOff>
      <xdr:row>96</xdr:row>
      <xdr:rowOff>72099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502594"/>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31347</xdr:rowOff>
    </xdr:from>
    <xdr:to>
      <xdr:col>85</xdr:col>
      <xdr:colOff>177800</xdr:colOff>
      <xdr:row>94</xdr:row>
      <xdr:rowOff>132947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1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54224</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99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30900</xdr:rowOff>
    </xdr:from>
    <xdr:to>
      <xdr:col>81</xdr:col>
      <xdr:colOff>101600</xdr:colOff>
      <xdr:row>95</xdr:row>
      <xdr:rowOff>132500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3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149027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09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122983</xdr:rowOff>
    </xdr:from>
    <xdr:to>
      <xdr:col>76</xdr:col>
      <xdr:colOff>165100</xdr:colOff>
      <xdr:row>97</xdr:row>
      <xdr:rowOff>53133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69660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35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21299</xdr:rowOff>
    </xdr:from>
    <xdr:to>
      <xdr:col>72</xdr:col>
      <xdr:colOff>38100</xdr:colOff>
      <xdr:row>96</xdr:row>
      <xdr:rowOff>122899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4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139426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2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164044</xdr:rowOff>
    </xdr:from>
    <xdr:to>
      <xdr:col>67</xdr:col>
      <xdr:colOff>101600</xdr:colOff>
      <xdr:row>96</xdr:row>
      <xdr:rowOff>94194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110721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22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1112</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16662"/>
          <a:ext cx="889000" cy="4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121762</xdr:rowOff>
    </xdr:from>
    <xdr:to>
      <xdr:col>98</xdr:col>
      <xdr:colOff>38100</xdr:colOff>
      <xdr:row>59</xdr:row>
      <xdr:rowOff>51912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68439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8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35638</xdr:rowOff>
    </xdr:from>
    <xdr:to>
      <xdr:col>116</xdr:col>
      <xdr:colOff>63500</xdr:colOff>
      <xdr:row>75</xdr:row>
      <xdr:rowOff>61061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894388"/>
          <a:ext cx="8382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35638</xdr:rowOff>
    </xdr:from>
    <xdr:to>
      <xdr:col>111</xdr:col>
      <xdr:colOff>177800</xdr:colOff>
      <xdr:row>75</xdr:row>
      <xdr:rowOff>42823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94388"/>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42823</xdr:rowOff>
    </xdr:from>
    <xdr:to>
      <xdr:col>107</xdr:col>
      <xdr:colOff>50800</xdr:colOff>
      <xdr:row>75</xdr:row>
      <xdr:rowOff>54056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01573"/>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78272</xdr:rowOff>
    </xdr:from>
    <xdr:to>
      <xdr:col>102</xdr:col>
      <xdr:colOff>114300</xdr:colOff>
      <xdr:row>75</xdr:row>
      <xdr:rowOff>54056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65572"/>
          <a:ext cx="889000" cy="14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10261</xdr:rowOff>
    </xdr:from>
    <xdr:to>
      <xdr:col>116</xdr:col>
      <xdr:colOff>114300</xdr:colOff>
      <xdr:row>75</xdr:row>
      <xdr:rowOff>111861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33138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156288</xdr:rowOff>
    </xdr:from>
    <xdr:to>
      <xdr:col>112</xdr:col>
      <xdr:colOff>38100</xdr:colOff>
      <xdr:row>75</xdr:row>
      <xdr:rowOff>86438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102965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163473</xdr:rowOff>
    </xdr:from>
    <xdr:to>
      <xdr:col>107</xdr:col>
      <xdr:colOff>101600</xdr:colOff>
      <xdr:row>75</xdr:row>
      <xdr:rowOff>93623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110150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3256</xdr:rowOff>
    </xdr:from>
    <xdr:to>
      <xdr:col>102</xdr:col>
      <xdr:colOff>165100</xdr:colOff>
      <xdr:row>75</xdr:row>
      <xdr:rowOff>104856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121383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27472</xdr:rowOff>
    </xdr:from>
    <xdr:to>
      <xdr:col>98</xdr:col>
      <xdr:colOff>38100</xdr:colOff>
      <xdr:row>74</xdr:row>
      <xdr:rowOff>129072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145599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890,387</a:t>
          </a:r>
          <a:r>
            <a:rPr kumimoji="1" lang="ja-JP" altLang="ja-JP" sz="1100">
              <a:solidFill>
                <a:schemeClr val="dk1"/>
              </a:solidFill>
              <a:effectLst/>
              <a:latin typeface="+mn-lt"/>
              <a:ea typeface="+mn-ea"/>
              <a:cs typeface="+mn-cs"/>
            </a:rPr>
            <a:t>円となっている。主な構成項目である普通建設事業費は、災害公営住宅の</a:t>
          </a:r>
          <a:r>
            <a:rPr kumimoji="1" lang="ja-JP" altLang="en-US" sz="1100">
              <a:solidFill>
                <a:schemeClr val="dk1"/>
              </a:solidFill>
              <a:effectLst/>
              <a:latin typeface="+mn-lt"/>
              <a:ea typeface="+mn-ea"/>
              <a:cs typeface="+mn-cs"/>
            </a:rPr>
            <a:t>事業完了</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、令和元年度</a:t>
          </a:r>
          <a:r>
            <a:rPr kumimoji="1" lang="en-US" altLang="ja-JP" sz="1100">
              <a:solidFill>
                <a:schemeClr val="dk1"/>
              </a:solidFill>
              <a:effectLst/>
              <a:latin typeface="+mn-lt"/>
              <a:ea typeface="+mn-ea"/>
              <a:cs typeface="+mn-cs"/>
            </a:rPr>
            <a:t>214,327</a:t>
          </a:r>
          <a:r>
            <a:rPr kumimoji="1" lang="ja-JP" altLang="ja-JP" sz="1100">
              <a:solidFill>
                <a:schemeClr val="dk1"/>
              </a:solidFill>
              <a:effectLst/>
              <a:latin typeface="+mn-lt"/>
              <a:ea typeface="+mn-ea"/>
              <a:cs typeface="+mn-cs"/>
            </a:rPr>
            <a:t>円に対し令和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112,642</a:t>
          </a:r>
          <a:r>
            <a:rPr kumimoji="1" lang="ja-JP" altLang="ja-JP" sz="1100">
              <a:solidFill>
                <a:schemeClr val="dk1"/>
              </a:solidFill>
              <a:effectLst/>
              <a:latin typeface="+mn-lt"/>
              <a:ea typeface="+mn-ea"/>
              <a:cs typeface="+mn-cs"/>
            </a:rPr>
            <a:t>円と大幅に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した。災害復旧事業費については、</a:t>
          </a:r>
          <a:r>
            <a:rPr kumimoji="1" lang="ja-JP" altLang="en-US" sz="1100">
              <a:solidFill>
                <a:schemeClr val="dk1"/>
              </a:solidFill>
              <a:effectLst/>
              <a:latin typeface="+mn-lt"/>
              <a:ea typeface="+mn-ea"/>
              <a:cs typeface="+mn-cs"/>
            </a:rPr>
            <a:t>宅地耐震化推進滑動崩落対策事業等の</a:t>
          </a:r>
          <a:r>
            <a:rPr kumimoji="1" lang="ja-JP" altLang="ja-JP" sz="1100">
              <a:solidFill>
                <a:schemeClr val="dk1"/>
              </a:solidFill>
              <a:effectLst/>
              <a:latin typeface="+mn-lt"/>
              <a:ea typeface="+mn-ea"/>
              <a:cs typeface="+mn-cs"/>
            </a:rPr>
            <a:t>災害復旧事業</a:t>
          </a:r>
          <a:r>
            <a:rPr kumimoji="1" lang="ja-JP" altLang="en-US" sz="1100">
              <a:solidFill>
                <a:schemeClr val="dk1"/>
              </a:solidFill>
              <a:effectLst/>
              <a:latin typeface="+mn-lt"/>
              <a:ea typeface="+mn-ea"/>
              <a:cs typeface="+mn-cs"/>
            </a:rPr>
            <a:t>費が減少したこと</a:t>
          </a:r>
          <a:r>
            <a:rPr kumimoji="1" lang="ja-JP" altLang="ja-JP" sz="1100">
              <a:solidFill>
                <a:schemeClr val="dk1"/>
              </a:solidFill>
              <a:effectLst/>
              <a:latin typeface="+mn-lt"/>
              <a:ea typeface="+mn-ea"/>
              <a:cs typeface="+mn-cs"/>
            </a:rPr>
            <a:t>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年度については、前年に比べてさらに</a:t>
          </a:r>
          <a:r>
            <a:rPr kumimoji="1" lang="en-US" altLang="ja-JP" sz="1100">
              <a:solidFill>
                <a:schemeClr val="dk1"/>
              </a:solidFill>
              <a:effectLst/>
              <a:latin typeface="+mn-lt"/>
              <a:ea typeface="+mn-ea"/>
              <a:cs typeface="+mn-cs"/>
            </a:rPr>
            <a:t>71,876</a:t>
          </a:r>
          <a:r>
            <a:rPr kumimoji="1" lang="ja-JP" altLang="ja-JP" sz="1100">
              <a:solidFill>
                <a:schemeClr val="dk1"/>
              </a:solidFill>
              <a:effectLst/>
              <a:latin typeface="+mn-lt"/>
              <a:ea typeface="+mn-ea"/>
              <a:cs typeface="+mn-cs"/>
            </a:rPr>
            <a:t>円減少し、類似団体と</a:t>
          </a:r>
          <a:r>
            <a:rPr kumimoji="1" lang="ja-JP" altLang="en-US" sz="1100">
              <a:solidFill>
                <a:schemeClr val="dk1"/>
              </a:solidFill>
              <a:effectLst/>
              <a:latin typeface="+mn-lt"/>
              <a:ea typeface="+mn-ea"/>
              <a:cs typeface="+mn-cs"/>
            </a:rPr>
            <a:t>の乖離も減少して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また、積立金については、ふるさと納税寄附額が前年より多かったこともあり、</a:t>
          </a:r>
          <a:r>
            <a:rPr kumimoji="1" lang="ja-JP" altLang="en-US" sz="1100">
              <a:solidFill>
                <a:schemeClr val="dk1"/>
              </a:solidFill>
              <a:effectLst/>
              <a:latin typeface="+mn-lt"/>
              <a:ea typeface="+mn-ea"/>
              <a:cs typeface="+mn-cs"/>
            </a:rPr>
            <a:t>令和元年度の</a:t>
          </a:r>
          <a:r>
            <a:rPr kumimoji="1" lang="en-US" altLang="ja-JP" sz="1100">
              <a:solidFill>
                <a:schemeClr val="dk1"/>
              </a:solidFill>
              <a:effectLst/>
              <a:latin typeface="+mn-lt"/>
              <a:ea typeface="+mn-ea"/>
              <a:cs typeface="+mn-cs"/>
            </a:rPr>
            <a:t>64,578</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に対し令和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80,287</a:t>
          </a:r>
          <a:r>
            <a:rPr kumimoji="1" lang="ja-JP" altLang="ja-JP" sz="1100">
              <a:solidFill>
                <a:schemeClr val="dk1"/>
              </a:solidFill>
              <a:effectLst/>
              <a:latin typeface="+mn-lt"/>
              <a:ea typeface="+mn-ea"/>
              <a:cs typeface="+mn-cs"/>
            </a:rPr>
            <a:t>円と大幅に増加した。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公債費については、熊本地震関連公債費が本格化しており、令和元年度に比べ</a:t>
          </a:r>
          <a:r>
            <a:rPr kumimoji="1" lang="en-US" altLang="ja-JP" sz="1100">
              <a:solidFill>
                <a:schemeClr val="dk1"/>
              </a:solidFill>
              <a:effectLst/>
              <a:latin typeface="+mn-lt"/>
              <a:ea typeface="+mn-ea"/>
              <a:cs typeface="+mn-cs"/>
            </a:rPr>
            <a:t>19,317</a:t>
          </a:r>
          <a:r>
            <a:rPr kumimoji="1" lang="ja-JP" altLang="en-US" sz="1100">
              <a:solidFill>
                <a:schemeClr val="dk1"/>
              </a:solidFill>
              <a:effectLst/>
              <a:latin typeface="+mn-lt"/>
              <a:ea typeface="+mn-ea"/>
              <a:cs typeface="+mn-cs"/>
            </a:rPr>
            <a:t>円増加となった。</a:t>
          </a:r>
          <a:r>
            <a:rPr kumimoji="1" lang="ja-JP" altLang="ja-JP" sz="1100">
              <a:solidFill>
                <a:schemeClr val="dk1"/>
              </a:solidFill>
              <a:effectLst/>
              <a:latin typeface="+mn-lt"/>
              <a:ea typeface="+mn-ea"/>
              <a:cs typeface="+mn-cs"/>
            </a:rPr>
            <a:t>今後、令和７年度まで公債費が増加傾向であるため、歳出決算額に占める公債費の割合が高くなる見込みである。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16,975
16,887
99.03
15,644,825
15,114,330
428,023
5,196,762
16,444,459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60996</xdr:rowOff>
    </xdr:from>
    <xdr:to>
      <xdr:col>24</xdr:col>
      <xdr:colOff>63500</xdr:colOff>
      <xdr:row>34</xdr:row>
      <xdr:rowOff>73733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90296"/>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114228</xdr:rowOff>
    </xdr:from>
    <xdr:to>
      <xdr:col>19</xdr:col>
      <xdr:colOff>177800</xdr:colOff>
      <xdr:row>34</xdr:row>
      <xdr:rowOff>73733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72078"/>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106063</xdr:rowOff>
    </xdr:from>
    <xdr:to>
      <xdr:col>15</xdr:col>
      <xdr:colOff>50800</xdr:colOff>
      <xdr:row>33</xdr:row>
      <xdr:rowOff>114228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63913"/>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106063</xdr:rowOff>
    </xdr:from>
    <xdr:to>
      <xdr:col>10</xdr:col>
      <xdr:colOff>114300</xdr:colOff>
      <xdr:row>33</xdr:row>
      <xdr:rowOff>129576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63913"/>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10196</xdr:rowOff>
    </xdr:from>
    <xdr:to>
      <xdr:col>24</xdr:col>
      <xdr:colOff>114300</xdr:colOff>
      <xdr:row>34</xdr:row>
      <xdr:rowOff>111796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33073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22933</xdr:rowOff>
    </xdr:from>
    <xdr:to>
      <xdr:col>20</xdr:col>
      <xdr:colOff>38100</xdr:colOff>
      <xdr:row>34</xdr:row>
      <xdr:rowOff>124533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115660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63428</xdr:rowOff>
    </xdr:from>
    <xdr:to>
      <xdr:col>15</xdr:col>
      <xdr:colOff>101600</xdr:colOff>
      <xdr:row>33</xdr:row>
      <xdr:rowOff>165028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10105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55263</xdr:rowOff>
    </xdr:from>
    <xdr:to>
      <xdr:col>10</xdr:col>
      <xdr:colOff>165100</xdr:colOff>
      <xdr:row>33</xdr:row>
      <xdr:rowOff>156863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8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78776</xdr:rowOff>
    </xdr:from>
    <xdr:to>
      <xdr:col>6</xdr:col>
      <xdr:colOff>38100</xdr:colOff>
      <xdr:row>34</xdr:row>
      <xdr:rowOff>8926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25453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1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153205</xdr:rowOff>
    </xdr:from>
    <xdr:to>
      <xdr:col>24</xdr:col>
      <xdr:colOff>63500</xdr:colOff>
      <xdr:row>57</xdr:row>
      <xdr:rowOff>146745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068605"/>
          <a:ext cx="838200" cy="85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146745</xdr:rowOff>
    </xdr:from>
    <xdr:to>
      <xdr:col>19</xdr:col>
      <xdr:colOff>177800</xdr:colOff>
      <xdr:row>58</xdr:row>
      <xdr:rowOff>119839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19395"/>
          <a:ext cx="889000" cy="1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94026</xdr:rowOff>
    </xdr:from>
    <xdr:to>
      <xdr:col>15</xdr:col>
      <xdr:colOff>50800</xdr:colOff>
      <xdr:row>58</xdr:row>
      <xdr:rowOff>119839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38126"/>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87040</xdr:rowOff>
    </xdr:from>
    <xdr:to>
      <xdr:col>10</xdr:col>
      <xdr:colOff>114300</xdr:colOff>
      <xdr:row>58</xdr:row>
      <xdr:rowOff>94026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31140"/>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102405</xdr:rowOff>
    </xdr:from>
    <xdr:to>
      <xdr:col>24</xdr:col>
      <xdr:colOff>114300</xdr:colOff>
      <xdr:row>53</xdr:row>
      <xdr:rowOff>32555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125282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86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95945</xdr:rowOff>
    </xdr:from>
    <xdr:to>
      <xdr:col>20</xdr:col>
      <xdr:colOff>38100</xdr:colOff>
      <xdr:row>58</xdr:row>
      <xdr:rowOff>26095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42622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4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69039</xdr:rowOff>
    </xdr:from>
    <xdr:to>
      <xdr:col>15</xdr:col>
      <xdr:colOff>101600</xdr:colOff>
      <xdr:row>58</xdr:row>
      <xdr:rowOff>170639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161766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0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43226</xdr:rowOff>
    </xdr:from>
    <xdr:to>
      <xdr:col>10</xdr:col>
      <xdr:colOff>165100</xdr:colOff>
      <xdr:row>58</xdr:row>
      <xdr:rowOff>144826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161353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6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36240</xdr:rowOff>
    </xdr:from>
    <xdr:to>
      <xdr:col>6</xdr:col>
      <xdr:colOff>38100</xdr:colOff>
      <xdr:row>58</xdr:row>
      <xdr:rowOff>137840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154367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105479</xdr:rowOff>
    </xdr:from>
    <xdr:to>
      <xdr:col>24</xdr:col>
      <xdr:colOff>63500</xdr:colOff>
      <xdr:row>75</xdr:row>
      <xdr:rowOff>145232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64229"/>
          <a:ext cx="8382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142893</xdr:rowOff>
    </xdr:from>
    <xdr:to>
      <xdr:col>19</xdr:col>
      <xdr:colOff>177800</xdr:colOff>
      <xdr:row>75</xdr:row>
      <xdr:rowOff>145232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01643"/>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75395</xdr:rowOff>
    </xdr:from>
    <xdr:to>
      <xdr:col>15</xdr:col>
      <xdr:colOff>50800</xdr:colOff>
      <xdr:row>75</xdr:row>
      <xdr:rowOff>142893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762695"/>
          <a:ext cx="889000" cy="23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5337</xdr:rowOff>
    </xdr:from>
    <xdr:to>
      <xdr:col>10</xdr:col>
      <xdr:colOff>114300</xdr:colOff>
      <xdr:row>74</xdr:row>
      <xdr:rowOff>75395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692637"/>
          <a:ext cx="8890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54679</xdr:rowOff>
    </xdr:from>
    <xdr:to>
      <xdr:col>24</xdr:col>
      <xdr:colOff>114300</xdr:colOff>
      <xdr:row>75</xdr:row>
      <xdr:rowOff>156279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77556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94432</xdr:rowOff>
    </xdr:from>
    <xdr:to>
      <xdr:col>20</xdr:col>
      <xdr:colOff>38100</xdr:colOff>
      <xdr:row>76</xdr:row>
      <xdr:rowOff>24581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53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41109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2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92093</xdr:rowOff>
    </xdr:from>
    <xdr:to>
      <xdr:col>15</xdr:col>
      <xdr:colOff>101600</xdr:colOff>
      <xdr:row>76</xdr:row>
      <xdr:rowOff>22244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50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38770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2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24595</xdr:rowOff>
    </xdr:from>
    <xdr:to>
      <xdr:col>10</xdr:col>
      <xdr:colOff>165100</xdr:colOff>
      <xdr:row>74</xdr:row>
      <xdr:rowOff>126195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142722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8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125987</xdr:rowOff>
    </xdr:from>
    <xdr:to>
      <xdr:col>6</xdr:col>
      <xdr:colOff>38100</xdr:colOff>
      <xdr:row>74</xdr:row>
      <xdr:rowOff>56137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6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72664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41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831</xdr:rowOff>
    </xdr:from>
    <xdr:to>
      <xdr:col>24</xdr:col>
      <xdr:colOff>62865</xdr:colOff>
      <xdr:row>97</xdr:row>
      <xdr:rowOff>60325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02781"/>
          <a:ext cx="1270" cy="108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64152</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6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60325</xdr:rowOff>
    </xdr:from>
    <xdr:to>
      <xdr:col>24</xdr:col>
      <xdr:colOff>152400</xdr:colOff>
      <xdr:row>97</xdr:row>
      <xdr:rowOff>60325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69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118958</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7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831</xdr:rowOff>
    </xdr:from>
    <xdr:to>
      <xdr:col>24</xdr:col>
      <xdr:colOff>152400</xdr:colOff>
      <xdr:row>91</xdr:row>
      <xdr:rowOff>831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0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48025</xdr:rowOff>
    </xdr:from>
    <xdr:to>
      <xdr:col>24</xdr:col>
      <xdr:colOff>63500</xdr:colOff>
      <xdr:row>97</xdr:row>
      <xdr:rowOff>48208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67867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45998</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333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23121</xdr:rowOff>
    </xdr:from>
    <xdr:to>
      <xdr:col>24</xdr:col>
      <xdr:colOff>114300</xdr:colOff>
      <xdr:row>96</xdr:row>
      <xdr:rowOff>124721</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8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13884</xdr:rowOff>
    </xdr:from>
    <xdr:to>
      <xdr:col>19</xdr:col>
      <xdr:colOff>177800</xdr:colOff>
      <xdr:row>97</xdr:row>
      <xdr:rowOff>48025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644534"/>
          <a:ext cx="889000" cy="3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41791</xdr:rowOff>
    </xdr:from>
    <xdr:to>
      <xdr:col>20</xdr:col>
      <xdr:colOff>38100</xdr:colOff>
      <xdr:row>96</xdr:row>
      <xdr:rowOff>143391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159918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91951</xdr:rowOff>
    </xdr:from>
    <xdr:to>
      <xdr:col>15</xdr:col>
      <xdr:colOff>50800</xdr:colOff>
      <xdr:row>97</xdr:row>
      <xdr:rowOff>13884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5522451"/>
          <a:ext cx="889000" cy="11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39774</xdr:rowOff>
    </xdr:from>
    <xdr:to>
      <xdr:col>15</xdr:col>
      <xdr:colOff>101600</xdr:colOff>
      <xdr:row>96</xdr:row>
      <xdr:rowOff>141374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157901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2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91951</xdr:rowOff>
    </xdr:from>
    <xdr:to>
      <xdr:col>10</xdr:col>
      <xdr:colOff>114300</xdr:colOff>
      <xdr:row>90</xdr:row>
      <xdr:rowOff>160223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5522451"/>
          <a:ext cx="889000" cy="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44014</xdr:rowOff>
    </xdr:from>
    <xdr:to>
      <xdr:col>10</xdr:col>
      <xdr:colOff>165100</xdr:colOff>
      <xdr:row>96</xdr:row>
      <xdr:rowOff>145614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37230</xdr:rowOff>
    </xdr:from>
    <xdr:to>
      <xdr:col>6</xdr:col>
      <xdr:colOff>38100</xdr:colOff>
      <xdr:row>96</xdr:row>
      <xdr:rowOff>138830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129957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168858</xdr:rowOff>
    </xdr:from>
    <xdr:to>
      <xdr:col>24</xdr:col>
      <xdr:colOff>114300</xdr:colOff>
      <xdr:row>97</xdr:row>
      <xdr:rowOff>99008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6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83785</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5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168675</xdr:rowOff>
    </xdr:from>
    <xdr:to>
      <xdr:col>20</xdr:col>
      <xdr:colOff>38100</xdr:colOff>
      <xdr:row>97</xdr:row>
      <xdr:rowOff>98825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6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89952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7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134534</xdr:rowOff>
    </xdr:from>
    <xdr:to>
      <xdr:col>15</xdr:col>
      <xdr:colOff>101600</xdr:colOff>
      <xdr:row>97</xdr:row>
      <xdr:rowOff>64684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5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55811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6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41151</xdr:rowOff>
    </xdr:from>
    <xdr:to>
      <xdr:col>10</xdr:col>
      <xdr:colOff>165100</xdr:colOff>
      <xdr:row>90</xdr:row>
      <xdr:rowOff>142751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54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159278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19795" y="1524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109423</xdr:rowOff>
    </xdr:from>
    <xdr:to>
      <xdr:col>6</xdr:col>
      <xdr:colOff>38100</xdr:colOff>
      <xdr:row>91</xdr:row>
      <xdr:rowOff>39573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55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56100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30795" y="1531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81579</xdr:rowOff>
    </xdr:from>
    <xdr:to>
      <xdr:col>55</xdr:col>
      <xdr:colOff>0</xdr:colOff>
      <xdr:row>57</xdr:row>
      <xdr:rowOff>105753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854229"/>
          <a:ext cx="8382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63938</xdr:rowOff>
    </xdr:from>
    <xdr:to>
      <xdr:col>50</xdr:col>
      <xdr:colOff>114300</xdr:colOff>
      <xdr:row>57</xdr:row>
      <xdr:rowOff>81579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8979338"/>
          <a:ext cx="889000" cy="87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63938</xdr:rowOff>
    </xdr:from>
    <xdr:to>
      <xdr:col>45</xdr:col>
      <xdr:colOff>177800</xdr:colOff>
      <xdr:row>52</xdr:row>
      <xdr:rowOff>170714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8979338"/>
          <a:ext cx="889000" cy="10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170714</xdr:rowOff>
    </xdr:from>
    <xdr:to>
      <xdr:col>41</xdr:col>
      <xdr:colOff>50800</xdr:colOff>
      <xdr:row>56</xdr:row>
      <xdr:rowOff>122212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086114"/>
          <a:ext cx="889000" cy="63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54953</xdr:rowOff>
    </xdr:from>
    <xdr:to>
      <xdr:col>55</xdr:col>
      <xdr:colOff>50800</xdr:colOff>
      <xdr:row>57</xdr:row>
      <xdr:rowOff>156553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33380</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30779</xdr:rowOff>
    </xdr:from>
    <xdr:to>
      <xdr:col>50</xdr:col>
      <xdr:colOff>165100</xdr:colOff>
      <xdr:row>57</xdr:row>
      <xdr:rowOff>132379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123506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13138</xdr:rowOff>
    </xdr:from>
    <xdr:to>
      <xdr:col>46</xdr:col>
      <xdr:colOff>38100</xdr:colOff>
      <xdr:row>52</xdr:row>
      <xdr:rowOff>114738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89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131265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87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119914</xdr:rowOff>
    </xdr:from>
    <xdr:to>
      <xdr:col>41</xdr:col>
      <xdr:colOff>101600</xdr:colOff>
      <xdr:row>53</xdr:row>
      <xdr:rowOff>50064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66591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88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71412</xdr:rowOff>
    </xdr:from>
    <xdr:to>
      <xdr:col>36</xdr:col>
      <xdr:colOff>165100</xdr:colOff>
      <xdr:row>57</xdr:row>
      <xdr:rowOff>1562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18089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4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30412</xdr:rowOff>
    </xdr:from>
    <xdr:to>
      <xdr:col>55</xdr:col>
      <xdr:colOff>0</xdr:colOff>
      <xdr:row>78</xdr:row>
      <xdr:rowOff>171247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03512"/>
          <a:ext cx="838200" cy="14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165678</xdr:rowOff>
    </xdr:from>
    <xdr:to>
      <xdr:col>50</xdr:col>
      <xdr:colOff>114300</xdr:colOff>
      <xdr:row>78</xdr:row>
      <xdr:rowOff>171247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538778"/>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165678</xdr:rowOff>
    </xdr:from>
    <xdr:to>
      <xdr:col>45</xdr:col>
      <xdr:colOff>177800</xdr:colOff>
      <xdr:row>79</xdr:row>
      <xdr:rowOff>26755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38778"/>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44766</xdr:rowOff>
    </xdr:from>
    <xdr:to>
      <xdr:col>41</xdr:col>
      <xdr:colOff>50800</xdr:colOff>
      <xdr:row>79</xdr:row>
      <xdr:rowOff>26755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7866"/>
          <a:ext cx="889000" cy="1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151062</xdr:rowOff>
    </xdr:from>
    <xdr:to>
      <xdr:col>55</xdr:col>
      <xdr:colOff>50800</xdr:colOff>
      <xdr:row>78</xdr:row>
      <xdr:rowOff>81212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129489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120447</xdr:rowOff>
    </xdr:from>
    <xdr:to>
      <xdr:col>50</xdr:col>
      <xdr:colOff>165100</xdr:colOff>
      <xdr:row>79</xdr:row>
      <xdr:rowOff>50597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41724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114878</xdr:rowOff>
    </xdr:from>
    <xdr:to>
      <xdr:col>46</xdr:col>
      <xdr:colOff>38100</xdr:colOff>
      <xdr:row>79</xdr:row>
      <xdr:rowOff>45028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36155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147405</xdr:rowOff>
    </xdr:from>
    <xdr:to>
      <xdr:col>41</xdr:col>
      <xdr:colOff>101600</xdr:colOff>
      <xdr:row>79</xdr:row>
      <xdr:rowOff>77555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68682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1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165416</xdr:rowOff>
    </xdr:from>
    <xdr:to>
      <xdr:col>36</xdr:col>
      <xdr:colOff>165100</xdr:colOff>
      <xdr:row>78</xdr:row>
      <xdr:rowOff>95566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112093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51071</xdr:rowOff>
    </xdr:from>
    <xdr:to>
      <xdr:col>55</xdr:col>
      <xdr:colOff>0</xdr:colOff>
      <xdr:row>94</xdr:row>
      <xdr:rowOff>67943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5481571"/>
          <a:ext cx="838200" cy="70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51071</xdr:rowOff>
    </xdr:from>
    <xdr:to>
      <xdr:col>50</xdr:col>
      <xdr:colOff>114300</xdr:colOff>
      <xdr:row>94</xdr:row>
      <xdr:rowOff>136469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5481571"/>
          <a:ext cx="889000" cy="77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136469</xdr:rowOff>
    </xdr:from>
    <xdr:to>
      <xdr:col>45</xdr:col>
      <xdr:colOff>177800</xdr:colOff>
      <xdr:row>96</xdr:row>
      <xdr:rowOff>34240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252769"/>
          <a:ext cx="889000" cy="2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34240</xdr:rowOff>
    </xdr:from>
    <xdr:to>
      <xdr:col>41</xdr:col>
      <xdr:colOff>50800</xdr:colOff>
      <xdr:row>98</xdr:row>
      <xdr:rowOff>11829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93440"/>
          <a:ext cx="889000" cy="32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17143</xdr:rowOff>
    </xdr:from>
    <xdr:to>
      <xdr:col>55</xdr:col>
      <xdr:colOff>50800</xdr:colOff>
      <xdr:row>94</xdr:row>
      <xdr:rowOff>118743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1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40020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98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271</xdr:rowOff>
    </xdr:from>
    <xdr:to>
      <xdr:col>50</xdr:col>
      <xdr:colOff>165100</xdr:colOff>
      <xdr:row>90</xdr:row>
      <xdr:rowOff>101871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4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118398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20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85669</xdr:rowOff>
    </xdr:from>
    <xdr:to>
      <xdr:col>46</xdr:col>
      <xdr:colOff>38100</xdr:colOff>
      <xdr:row>95</xdr:row>
      <xdr:rowOff>15819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32346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154890</xdr:rowOff>
    </xdr:from>
    <xdr:to>
      <xdr:col>41</xdr:col>
      <xdr:colOff>101600</xdr:colOff>
      <xdr:row>96</xdr:row>
      <xdr:rowOff>85040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101567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132479</xdr:rowOff>
    </xdr:from>
    <xdr:to>
      <xdr:col>36</xdr:col>
      <xdr:colOff>165100</xdr:colOff>
      <xdr:row>98</xdr:row>
      <xdr:rowOff>62629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6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53756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98514</xdr:rowOff>
    </xdr:from>
    <xdr:to>
      <xdr:col>85</xdr:col>
      <xdr:colOff>126364</xdr:colOff>
      <xdr:row>38</xdr:row>
      <xdr:rowOff>7588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84914"/>
          <a:ext cx="1269" cy="93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11415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7588</xdr:rowOff>
    </xdr:from>
    <xdr:to>
      <xdr:col>86</xdr:col>
      <xdr:colOff>25400</xdr:colOff>
      <xdr:row>38</xdr:row>
      <xdr:rowOff>7588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45191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98514</xdr:rowOff>
    </xdr:from>
    <xdr:to>
      <xdr:col>86</xdr:col>
      <xdr:colOff>25400</xdr:colOff>
      <xdr:row>32</xdr:row>
      <xdr:rowOff>98514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8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126994</xdr:rowOff>
    </xdr:from>
    <xdr:to>
      <xdr:col>85</xdr:col>
      <xdr:colOff>127000</xdr:colOff>
      <xdr:row>36</xdr:row>
      <xdr:rowOff>16732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127744"/>
          <a:ext cx="8382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139164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39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160737</xdr:rowOff>
    </xdr:from>
    <xdr:to>
      <xdr:col>85</xdr:col>
      <xdr:colOff>177800</xdr:colOff>
      <xdr:row>36</xdr:row>
      <xdr:rowOff>90887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39040</xdr:rowOff>
    </xdr:from>
    <xdr:to>
      <xdr:col>81</xdr:col>
      <xdr:colOff>50800</xdr:colOff>
      <xdr:row>35</xdr:row>
      <xdr:rowOff>126994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353990"/>
          <a:ext cx="889000" cy="77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31864</xdr:rowOff>
    </xdr:from>
    <xdr:to>
      <xdr:col>81</xdr:col>
      <xdr:colOff>101600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39040</xdr:rowOff>
    </xdr:from>
    <xdr:to>
      <xdr:col>76</xdr:col>
      <xdr:colOff>114300</xdr:colOff>
      <xdr:row>37</xdr:row>
      <xdr:rowOff>34601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353990"/>
          <a:ext cx="889000" cy="10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37865</xdr:rowOff>
    </xdr:from>
    <xdr:to>
      <xdr:col>76</xdr:col>
      <xdr:colOff>165100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34601</xdr:rowOff>
    </xdr:from>
    <xdr:to>
      <xdr:col>71</xdr:col>
      <xdr:colOff>177800</xdr:colOff>
      <xdr:row>37</xdr:row>
      <xdr:rowOff>81807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78251"/>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56324</xdr:rowOff>
    </xdr:from>
    <xdr:to>
      <xdr:col>72</xdr:col>
      <xdr:colOff>38100</xdr:colOff>
      <xdr:row>36</xdr:row>
      <xdr:rowOff>157924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3001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83871</xdr:rowOff>
    </xdr:from>
    <xdr:to>
      <xdr:col>67</xdr:col>
      <xdr:colOff>101600</xdr:colOff>
      <xdr:row>37</xdr:row>
      <xdr:rowOff>14021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30548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137382</xdr:rowOff>
    </xdr:from>
    <xdr:to>
      <xdr:col>85</xdr:col>
      <xdr:colOff>177800</xdr:colOff>
      <xdr:row>36</xdr:row>
      <xdr:rowOff>67532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160259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8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76194</xdr:rowOff>
    </xdr:from>
    <xdr:to>
      <xdr:col>81</xdr:col>
      <xdr:colOff>101600</xdr:colOff>
      <xdr:row>36</xdr:row>
      <xdr:rowOff>6344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22871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159690</xdr:rowOff>
    </xdr:from>
    <xdr:to>
      <xdr:col>76</xdr:col>
      <xdr:colOff>165100</xdr:colOff>
      <xdr:row>31</xdr:row>
      <xdr:rowOff>89840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3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106367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0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155251</xdr:rowOff>
    </xdr:from>
    <xdr:to>
      <xdr:col>72</xdr:col>
      <xdr:colOff>38100</xdr:colOff>
      <xdr:row>37</xdr:row>
      <xdr:rowOff>85401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76528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31007</xdr:rowOff>
    </xdr:from>
    <xdr:to>
      <xdr:col>67</xdr:col>
      <xdr:colOff>101600</xdr:colOff>
      <xdr:row>37</xdr:row>
      <xdr:rowOff>132607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123734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135021</xdr:rowOff>
    </xdr:from>
    <xdr:to>
      <xdr:col>85</xdr:col>
      <xdr:colOff>127000</xdr:colOff>
      <xdr:row>57</xdr:row>
      <xdr:rowOff>36594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36221"/>
          <a:ext cx="838200" cy="7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135021</xdr:rowOff>
    </xdr:from>
    <xdr:to>
      <xdr:col>81</xdr:col>
      <xdr:colOff>50800</xdr:colOff>
      <xdr:row>57</xdr:row>
      <xdr:rowOff>91625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36221"/>
          <a:ext cx="889000" cy="1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153492</xdr:rowOff>
    </xdr:from>
    <xdr:to>
      <xdr:col>76</xdr:col>
      <xdr:colOff>114300</xdr:colOff>
      <xdr:row>57</xdr:row>
      <xdr:rowOff>91625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54692"/>
          <a:ext cx="889000" cy="10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14930</xdr:rowOff>
    </xdr:from>
    <xdr:to>
      <xdr:col>71</xdr:col>
      <xdr:colOff>177800</xdr:colOff>
      <xdr:row>56</xdr:row>
      <xdr:rowOff>153492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616130"/>
          <a:ext cx="889000" cy="1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157244</xdr:rowOff>
    </xdr:from>
    <xdr:to>
      <xdr:col>85</xdr:col>
      <xdr:colOff>177800</xdr:colOff>
      <xdr:row>57</xdr:row>
      <xdr:rowOff>87394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72171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84221</xdr:rowOff>
    </xdr:from>
    <xdr:to>
      <xdr:col>81</xdr:col>
      <xdr:colOff>101600</xdr:colOff>
      <xdr:row>57</xdr:row>
      <xdr:rowOff>14371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5498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7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40825</xdr:rowOff>
    </xdr:from>
    <xdr:to>
      <xdr:col>76</xdr:col>
      <xdr:colOff>165100</xdr:colOff>
      <xdr:row>57</xdr:row>
      <xdr:rowOff>142425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133552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102692</xdr:rowOff>
    </xdr:from>
    <xdr:to>
      <xdr:col>72</xdr:col>
      <xdr:colOff>38100</xdr:colOff>
      <xdr:row>57</xdr:row>
      <xdr:rowOff>32842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23969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135580</xdr:rowOff>
    </xdr:from>
    <xdr:to>
      <xdr:col>67</xdr:col>
      <xdr:colOff>101600</xdr:colOff>
      <xdr:row>56</xdr:row>
      <xdr:rowOff>65730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82257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4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105667</xdr:rowOff>
    </xdr:from>
    <xdr:to>
      <xdr:col>85</xdr:col>
      <xdr:colOff>127000</xdr:colOff>
      <xdr:row>76</xdr:row>
      <xdr:rowOff>2088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621517"/>
          <a:ext cx="838200" cy="4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114109</xdr:rowOff>
    </xdr:from>
    <xdr:to>
      <xdr:col>81</xdr:col>
      <xdr:colOff>50800</xdr:colOff>
      <xdr:row>73</xdr:row>
      <xdr:rowOff>105667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2115609"/>
          <a:ext cx="889000" cy="5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114109</xdr:rowOff>
    </xdr:from>
    <xdr:to>
      <xdr:col>76</xdr:col>
      <xdr:colOff>114300</xdr:colOff>
      <xdr:row>71</xdr:row>
      <xdr:rowOff>48551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2115609"/>
          <a:ext cx="889000" cy="10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48551</xdr:rowOff>
    </xdr:from>
    <xdr:to>
      <xdr:col>71</xdr:col>
      <xdr:colOff>177800</xdr:colOff>
      <xdr:row>75</xdr:row>
      <xdr:rowOff>2311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2221501"/>
          <a:ext cx="889000" cy="6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52033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122738</xdr:rowOff>
    </xdr:from>
    <xdr:to>
      <xdr:col>85</xdr:col>
      <xdr:colOff>177800</xdr:colOff>
      <xdr:row>76</xdr:row>
      <xdr:rowOff>52888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29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145615</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83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54867</xdr:rowOff>
    </xdr:from>
    <xdr:to>
      <xdr:col>81</xdr:col>
      <xdr:colOff>101600</xdr:colOff>
      <xdr:row>73</xdr:row>
      <xdr:rowOff>156467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5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1544</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3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63309</xdr:rowOff>
    </xdr:from>
    <xdr:to>
      <xdr:col>76</xdr:col>
      <xdr:colOff>165100</xdr:colOff>
      <xdr:row>70</xdr:row>
      <xdr:rowOff>164909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20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9986</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184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169201</xdr:rowOff>
    </xdr:from>
    <xdr:to>
      <xdr:col>72</xdr:col>
      <xdr:colOff>38100</xdr:colOff>
      <xdr:row>71</xdr:row>
      <xdr:rowOff>99351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21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115878</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03795" y="119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122961</xdr:rowOff>
    </xdr:from>
    <xdr:to>
      <xdr:col>67</xdr:col>
      <xdr:colOff>101600</xdr:colOff>
      <xdr:row>75</xdr:row>
      <xdr:rowOff>53111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28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69638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25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142421</xdr:rowOff>
    </xdr:from>
    <xdr:to>
      <xdr:col>85</xdr:col>
      <xdr:colOff>127000</xdr:colOff>
      <xdr:row>96</xdr:row>
      <xdr:rowOff>118166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430171"/>
          <a:ext cx="838200" cy="14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118166</xdr:rowOff>
    </xdr:from>
    <xdr:to>
      <xdr:col>81</xdr:col>
      <xdr:colOff>50800</xdr:colOff>
      <xdr:row>97</xdr:row>
      <xdr:rowOff>69489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77366"/>
          <a:ext cx="889000" cy="1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69489</xdr:rowOff>
    </xdr:from>
    <xdr:to>
      <xdr:col>76</xdr:col>
      <xdr:colOff>114300</xdr:colOff>
      <xdr:row>97</xdr:row>
      <xdr:rowOff>85080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00139"/>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85080</xdr:rowOff>
    </xdr:from>
    <xdr:to>
      <xdr:col>71</xdr:col>
      <xdr:colOff>177800</xdr:colOff>
      <xdr:row>97</xdr:row>
      <xdr:rowOff>123134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15730"/>
          <a:ext cx="889000" cy="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91621</xdr:rowOff>
    </xdr:from>
    <xdr:to>
      <xdr:col>85</xdr:col>
      <xdr:colOff>177800</xdr:colOff>
      <xdr:row>96</xdr:row>
      <xdr:rowOff>21771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3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114498</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23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67366</xdr:rowOff>
    </xdr:from>
    <xdr:to>
      <xdr:col>81</xdr:col>
      <xdr:colOff>101600</xdr:colOff>
      <xdr:row>96</xdr:row>
      <xdr:rowOff>168966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14043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18689</xdr:rowOff>
    </xdr:from>
    <xdr:to>
      <xdr:col>76</xdr:col>
      <xdr:colOff>165100</xdr:colOff>
      <xdr:row>97</xdr:row>
      <xdr:rowOff>120289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111416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34280</xdr:rowOff>
    </xdr:from>
    <xdr:to>
      <xdr:col>72</xdr:col>
      <xdr:colOff>38100</xdr:colOff>
      <xdr:row>97</xdr:row>
      <xdr:rowOff>135880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127007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72334</xdr:rowOff>
    </xdr:from>
    <xdr:to>
      <xdr:col>67</xdr:col>
      <xdr:colOff>101600</xdr:colOff>
      <xdr:row>98</xdr:row>
      <xdr:rowOff>2484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165061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年度と比較すると、総務費は、</a:t>
          </a:r>
          <a:r>
            <a:rPr kumimoji="1" lang="ja-JP" altLang="en-US" sz="1100">
              <a:solidFill>
                <a:schemeClr val="dk1"/>
              </a:solidFill>
              <a:effectLst/>
              <a:latin typeface="+mn-lt"/>
              <a:ea typeface="+mn-ea"/>
              <a:cs typeface="+mn-cs"/>
            </a:rPr>
            <a:t>特別定額給付金事業や</a:t>
          </a:r>
          <a:r>
            <a:rPr kumimoji="1" lang="ja-JP" altLang="ja-JP" sz="1100">
              <a:solidFill>
                <a:schemeClr val="dk1"/>
              </a:solidFill>
              <a:effectLst/>
              <a:latin typeface="+mn-lt"/>
              <a:ea typeface="+mn-ea"/>
              <a:cs typeface="+mn-cs"/>
            </a:rPr>
            <a:t>ふるさと</a:t>
          </a:r>
          <a:r>
            <a:rPr kumimoji="1" lang="ja-JP" altLang="en-US" sz="1100">
              <a:solidFill>
                <a:schemeClr val="dk1"/>
              </a:solidFill>
              <a:effectLst/>
              <a:latin typeface="+mn-lt"/>
              <a:ea typeface="+mn-ea"/>
              <a:cs typeface="+mn-cs"/>
            </a:rPr>
            <a:t>納税関連経費</a:t>
          </a:r>
          <a:r>
            <a:rPr kumimoji="1" lang="ja-JP" altLang="ja-JP" sz="1100">
              <a:solidFill>
                <a:schemeClr val="dk1"/>
              </a:solidFill>
              <a:effectLst/>
              <a:latin typeface="+mn-lt"/>
              <a:ea typeface="+mn-ea"/>
              <a:cs typeface="+mn-cs"/>
            </a:rPr>
            <a:t>等が増額となったことにより、</a:t>
          </a:r>
          <a:r>
            <a:rPr kumimoji="1" lang="ja-JP" altLang="en-US" sz="1100">
              <a:solidFill>
                <a:schemeClr val="dk1"/>
              </a:solidFill>
              <a:effectLst/>
              <a:latin typeface="+mn-lt"/>
              <a:ea typeface="+mn-ea"/>
              <a:cs typeface="+mn-cs"/>
            </a:rPr>
            <a:t>令和元年度の</a:t>
          </a:r>
          <a:r>
            <a:rPr kumimoji="1" lang="en-US" altLang="ja-JP" sz="1100">
              <a:solidFill>
                <a:schemeClr val="dk1"/>
              </a:solidFill>
              <a:effectLst/>
              <a:latin typeface="+mn-lt"/>
              <a:ea typeface="+mn-ea"/>
              <a:cs typeface="+mn-cs"/>
            </a:rPr>
            <a:t>135,959</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に対し令和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322,046</a:t>
          </a:r>
          <a:r>
            <a:rPr kumimoji="1" lang="ja-JP" altLang="ja-JP" sz="1100">
              <a:solidFill>
                <a:schemeClr val="dk1"/>
              </a:solidFill>
              <a:effectLst/>
              <a:latin typeface="+mn-lt"/>
              <a:ea typeface="+mn-ea"/>
              <a:cs typeface="+mn-cs"/>
            </a:rPr>
            <a:t>円と大幅に増加した。また、土木費は、災害公営住宅建設</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令和元年度が</a:t>
          </a:r>
          <a:r>
            <a:rPr kumimoji="1" lang="en-US" altLang="ja-JP" sz="1100">
              <a:solidFill>
                <a:schemeClr val="dk1"/>
              </a:solidFill>
              <a:effectLst/>
              <a:latin typeface="+mn-lt"/>
              <a:ea typeface="+mn-ea"/>
              <a:cs typeface="+mn-cs"/>
            </a:rPr>
            <a:t>201,631</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109,417</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en-US" sz="1100">
              <a:solidFill>
                <a:schemeClr val="dk1"/>
              </a:solidFill>
              <a:effectLst/>
              <a:latin typeface="+mn-lt"/>
              <a:ea typeface="+mn-ea"/>
              <a:cs typeface="+mn-cs"/>
            </a:rPr>
            <a:t>また、公債費については、熊本地震関連公債費が本格化しており、令和元年度に比べ</a:t>
          </a:r>
          <a:r>
            <a:rPr kumimoji="1" lang="en-US" altLang="ja-JP" sz="1100">
              <a:solidFill>
                <a:schemeClr val="dk1"/>
              </a:solidFill>
              <a:effectLst/>
              <a:latin typeface="+mn-lt"/>
              <a:ea typeface="+mn-ea"/>
              <a:cs typeface="+mn-cs"/>
            </a:rPr>
            <a:t>19,317</a:t>
          </a:r>
          <a:r>
            <a:rPr kumimoji="1" lang="ja-JP" altLang="en-US" sz="1100">
              <a:solidFill>
                <a:schemeClr val="dk1"/>
              </a:solidFill>
              <a:effectLst/>
              <a:latin typeface="+mn-lt"/>
              <a:ea typeface="+mn-ea"/>
              <a:cs typeface="+mn-cs"/>
            </a:rPr>
            <a:t>円増加となった。</a:t>
          </a:r>
          <a:r>
            <a:rPr kumimoji="1" lang="ja-JP" altLang="ja-JP" sz="1100">
              <a:solidFill>
                <a:schemeClr val="dk1"/>
              </a:solidFill>
              <a:effectLst/>
              <a:latin typeface="+mn-lt"/>
              <a:ea typeface="+mn-ea"/>
              <a:cs typeface="+mn-cs"/>
            </a:rPr>
            <a:t>今後、令和７年度まで公債費が増加傾向であるため、歳出決算額に占める公債費の割合が高くなる見込みである。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年熊本地震の復旧・復興事業推進等により、平成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703,608</a:t>
          </a:r>
          <a:r>
            <a:rPr kumimoji="1" lang="ja-JP" altLang="ja-JP" sz="1100">
              <a:solidFill>
                <a:schemeClr val="dk1"/>
              </a:solidFill>
              <a:effectLst/>
              <a:latin typeface="+mn-lt"/>
              <a:ea typeface="+mn-ea"/>
              <a:cs typeface="+mn-cs"/>
            </a:rPr>
            <a:t>千円まで減少したが、</a:t>
          </a:r>
          <a:r>
            <a:rPr kumimoji="1" lang="ja-JP" altLang="en-US" sz="1100">
              <a:solidFill>
                <a:schemeClr val="dk1"/>
              </a:solidFill>
              <a:effectLst/>
              <a:latin typeface="+mn-lt"/>
              <a:ea typeface="+mn-ea"/>
              <a:cs typeface="+mn-cs"/>
            </a:rPr>
            <a:t>ふるさと応援基金の活用及び</a:t>
          </a:r>
          <a:r>
            <a:rPr kumimoji="1" lang="ja-JP" altLang="ja-JP" sz="1100">
              <a:solidFill>
                <a:schemeClr val="dk1"/>
              </a:solidFill>
              <a:effectLst/>
              <a:latin typeface="+mn-lt"/>
              <a:ea typeface="+mn-ea"/>
              <a:cs typeface="+mn-cs"/>
            </a:rPr>
            <a:t>歳出の抑制等を図った結果、基金残高が令和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1,086,858</a:t>
          </a:r>
          <a:r>
            <a:rPr kumimoji="1" lang="ja-JP" altLang="ja-JP" sz="1100">
              <a:solidFill>
                <a:schemeClr val="dk1"/>
              </a:solidFill>
              <a:effectLst/>
              <a:latin typeface="+mn-lt"/>
              <a:ea typeface="+mn-ea"/>
              <a:cs typeface="+mn-cs"/>
            </a:rPr>
            <a:t>千円となった。</a:t>
          </a:r>
          <a:endParaRPr lang="ja-JP" altLang="ja-JP" sz="1400">
            <a:effectLst/>
          </a:endParaRPr>
        </a:p>
        <a:p>
          <a:r>
            <a:rPr kumimoji="1" lang="ja-JP" altLang="ja-JP" sz="1100">
              <a:solidFill>
                <a:schemeClr val="dk1"/>
              </a:solidFill>
              <a:effectLst/>
              <a:latin typeface="+mn-lt"/>
              <a:ea typeface="+mn-ea"/>
              <a:cs typeface="+mn-cs"/>
            </a:rPr>
            <a:t>　実質単年度収支額は、</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と比較して令和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264,806</a:t>
          </a:r>
          <a:r>
            <a:rPr kumimoji="1" lang="ja-JP" altLang="ja-JP" sz="1100">
              <a:solidFill>
                <a:schemeClr val="dk1"/>
              </a:solidFill>
              <a:effectLst/>
              <a:latin typeface="+mn-lt"/>
              <a:ea typeface="+mn-ea"/>
              <a:cs typeface="+mn-cs"/>
            </a:rPr>
            <a:t>千円増加して</a:t>
          </a:r>
          <a:r>
            <a:rPr kumimoji="1" lang="ja-JP" altLang="en-US" sz="1100">
              <a:solidFill>
                <a:schemeClr val="dk1"/>
              </a:solidFill>
              <a:effectLst/>
              <a:latin typeface="+mn-lt"/>
              <a:ea typeface="+mn-ea"/>
              <a:cs typeface="+mn-cs"/>
            </a:rPr>
            <a:t>おり、黒字と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今後も平成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年熊本地震による復旧・復興事業を進めながらも必要な事業等を峻別し、無駄のない財政運営に努めていく。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熊本地震の影響により、赤字と</a:t>
          </a:r>
          <a:r>
            <a:rPr kumimoji="1" lang="ja-JP" altLang="en-US" sz="1100">
              <a:solidFill>
                <a:sysClr val="windowText" lastClr="000000"/>
              </a:solidFill>
              <a:effectLst/>
              <a:latin typeface="+mn-lt"/>
              <a:ea typeface="+mn-ea"/>
              <a:cs typeface="+mn-cs"/>
            </a:rPr>
            <a:t>なっていた</a:t>
          </a:r>
          <a:r>
            <a:rPr kumimoji="1" lang="ja-JP" altLang="ja-JP" sz="1100">
              <a:solidFill>
                <a:sysClr val="windowText" lastClr="000000"/>
              </a:solidFill>
              <a:effectLst/>
              <a:latin typeface="+mn-lt"/>
              <a:ea typeface="+mn-ea"/>
              <a:cs typeface="+mn-cs"/>
            </a:rPr>
            <a:t>情報通信基盤施設運営事業特別会計について、</a:t>
          </a:r>
          <a:r>
            <a:rPr kumimoji="1" lang="ja-JP" altLang="en-US" sz="1100">
              <a:solidFill>
                <a:sysClr val="windowText" lastClr="000000"/>
              </a:solidFill>
              <a:effectLst/>
              <a:latin typeface="+mn-lt"/>
              <a:ea typeface="+mn-ea"/>
              <a:cs typeface="+mn-cs"/>
            </a:rPr>
            <a:t>震災の復旧・復興が進み令和２年度は、黒字に転じている。これにより、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以来の</a:t>
          </a:r>
          <a:r>
            <a:rPr kumimoji="1" lang="ja-JP" altLang="ja-JP" sz="1100">
              <a:solidFill>
                <a:sysClr val="windowText" lastClr="000000"/>
              </a:solidFill>
              <a:effectLst/>
              <a:latin typeface="+mn-lt"/>
              <a:ea typeface="+mn-ea"/>
              <a:cs typeface="+mn-cs"/>
            </a:rPr>
            <a:t>一般会計及び公営企業会計を含む全ての特別会計において黒字となっ</a:t>
          </a:r>
          <a:r>
            <a:rPr kumimoji="1" lang="ja-JP" altLang="en-US" sz="1100">
              <a:solidFill>
                <a:sysClr val="windowText" lastClr="000000"/>
              </a:solidFill>
              <a:effectLst/>
              <a:latin typeface="+mn-lt"/>
              <a:ea typeface="+mn-ea"/>
              <a:cs typeface="+mn-cs"/>
            </a:rPr>
            <a:t>た</a:t>
          </a:r>
          <a:r>
            <a:rPr kumimoji="1" lang="ja-JP" altLang="en-US" sz="1100">
              <a:solidFill>
                <a:schemeClr val="dk1"/>
              </a:solidFill>
              <a:effectLst/>
              <a:latin typeface="+mn-lt"/>
              <a:ea typeface="+mn-ea"/>
              <a:cs typeface="+mn-cs"/>
            </a:rPr>
            <a:t>。</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、公共下水道特別会計は、財政基盤がぜい弱で、法定外繰出しを実施せざるを得ない状況にある。今後の事業の見直しや料金収入改定等健全化対策を図り、健全な財政運営を図るとともに、平成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年熊本地震からの</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復旧・復興事業を着実に進めるための財源確保に努める。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4418_&#24481;&#3333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107.9</v>
          </cell>
          <cell r="BX51">
            <v>106</v>
          </cell>
          <cell r="CF51">
            <v>112.2</v>
          </cell>
          <cell r="CN51">
            <v>98.6</v>
          </cell>
          <cell r="CV51">
            <v>77.8</v>
          </cell>
        </row>
        <row r="53">
          <cell r="BP53">
            <v>62.3</v>
          </cell>
          <cell r="BX53">
            <v>59.8</v>
          </cell>
          <cell r="CF53">
            <v>58.6</v>
          </cell>
          <cell r="CN53">
            <v>59.7</v>
          </cell>
          <cell r="CV53">
            <v>59.5</v>
          </cell>
        </row>
        <row r="55">
          <cell r="AN55" t="str">
            <v>類似団体内平均値</v>
          </cell>
          <cell r="BP55">
            <v>32.9</v>
          </cell>
          <cell r="BX55">
            <v>28.5</v>
          </cell>
          <cell r="CF55">
            <v>20.5</v>
          </cell>
          <cell r="CN55">
            <v>21.4</v>
          </cell>
          <cell r="CV55">
            <v>12.8</v>
          </cell>
        </row>
        <row r="57">
          <cell r="BP57">
            <v>57</v>
          </cell>
          <cell r="BX57">
            <v>59.7</v>
          </cell>
          <cell r="CF57">
            <v>60</v>
          </cell>
          <cell r="CN57">
            <v>60.3</v>
          </cell>
          <cell r="CV57">
            <v>61</v>
          </cell>
        </row>
        <row r="72">
          <cell r="BP72" t="str">
            <v>H28</v>
          </cell>
          <cell r="BX72" t="str">
            <v>H29</v>
          </cell>
          <cell r="CF72" t="str">
            <v>H30</v>
          </cell>
          <cell r="CN72" t="str">
            <v>R01</v>
          </cell>
          <cell r="CV72" t="str">
            <v>R02</v>
          </cell>
        </row>
        <row r="73">
          <cell r="AN73" t="str">
            <v>当該団体値</v>
          </cell>
          <cell r="BP73">
            <v>107.9</v>
          </cell>
          <cell r="BX73">
            <v>106</v>
          </cell>
          <cell r="CF73">
            <v>112.2</v>
          </cell>
          <cell r="CN73">
            <v>98.6</v>
          </cell>
          <cell r="CV73">
            <v>77.8</v>
          </cell>
        </row>
        <row r="75">
          <cell r="BP75">
            <v>5.9</v>
          </cell>
          <cell r="BX75">
            <v>6</v>
          </cell>
          <cell r="CF75">
            <v>6.9</v>
          </cell>
          <cell r="CN75">
            <v>8.1999999999999993</v>
          </cell>
          <cell r="CV75">
            <v>10.1</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6" zoomScaleNormal="86"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4"/>
      <c r="DK3" s="184"/>
      <c r="DL3" s="184"/>
      <c r="DM3" s="184"/>
      <c r="DN3" s="184"/>
      <c r="DO3" s="184"/>
    </row>
    <row r="4" spans="1:119" ht="18.75" customHeight="1" x14ac:dyDescent="0.15">
      <c r="A4" s="185"/>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15644825</v>
      </c>
      <c r="BO4" s="393"/>
      <c r="BP4" s="393"/>
      <c r="BQ4" s="393"/>
      <c r="BR4" s="393"/>
      <c r="BS4" s="393"/>
      <c r="BT4" s="393"/>
      <c r="BU4" s="394"/>
      <c r="BV4" s="392">
        <v>14997080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8.1999999999999993</v>
      </c>
      <c r="CU4" s="399"/>
      <c r="CV4" s="399"/>
      <c r="CW4" s="399"/>
      <c r="CX4" s="399"/>
      <c r="CY4" s="399"/>
      <c r="CZ4" s="399"/>
      <c r="DA4" s="400"/>
      <c r="DB4" s="398">
        <v>9.3000000000000007</v>
      </c>
      <c r="DC4" s="399"/>
      <c r="DD4" s="399"/>
      <c r="DE4" s="399"/>
      <c r="DF4" s="399"/>
      <c r="DG4" s="399"/>
      <c r="DH4" s="399"/>
      <c r="DI4" s="400"/>
      <c r="DJ4" s="184"/>
      <c r="DK4" s="184"/>
      <c r="DL4" s="184"/>
      <c r="DM4" s="184"/>
      <c r="DN4" s="184"/>
      <c r="DO4" s="184"/>
    </row>
    <row r="5" spans="1:119" ht="18.75" customHeight="1" x14ac:dyDescent="0.15">
      <c r="A5" s="185"/>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15114330</v>
      </c>
      <c r="BO5" s="430"/>
      <c r="BP5" s="430"/>
      <c r="BQ5" s="430"/>
      <c r="BR5" s="430"/>
      <c r="BS5" s="430"/>
      <c r="BT5" s="430"/>
      <c r="BU5" s="431"/>
      <c r="BV5" s="429">
        <v>14346156</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v>
      </c>
      <c r="CU5" s="427"/>
      <c r="CV5" s="427"/>
      <c r="CW5" s="427"/>
      <c r="CX5" s="427"/>
      <c r="CY5" s="427"/>
      <c r="CZ5" s="427"/>
      <c r="DA5" s="428"/>
      <c r="DB5" s="426">
        <v>94.7</v>
      </c>
      <c r="DC5" s="427"/>
      <c r="DD5" s="427"/>
      <c r="DE5" s="427"/>
      <c r="DF5" s="427"/>
      <c r="DG5" s="427"/>
      <c r="DH5" s="427"/>
      <c r="DI5" s="428"/>
      <c r="DJ5" s="184"/>
      <c r="DK5" s="184"/>
      <c r="DL5" s="184"/>
      <c r="DM5" s="184"/>
      <c r="DN5" s="184"/>
      <c r="DO5" s="184"/>
    </row>
    <row r="6" spans="1:119" ht="18.75" customHeight="1" x14ac:dyDescent="0.15">
      <c r="A6" s="185"/>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530495</v>
      </c>
      <c r="BO6" s="430"/>
      <c r="BP6" s="430"/>
      <c r="BQ6" s="430"/>
      <c r="BR6" s="430"/>
      <c r="BS6" s="430"/>
      <c r="BT6" s="430"/>
      <c r="BU6" s="431"/>
      <c r="BV6" s="429">
        <v>650924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96.5</v>
      </c>
      <c r="CU6" s="467"/>
      <c r="CV6" s="467"/>
      <c r="CW6" s="467"/>
      <c r="CX6" s="467"/>
      <c r="CY6" s="467"/>
      <c r="CZ6" s="467"/>
      <c r="DA6" s="468"/>
      <c r="DB6" s="466">
        <v>98.5</v>
      </c>
      <c r="DC6" s="467"/>
      <c r="DD6" s="467"/>
      <c r="DE6" s="467"/>
      <c r="DF6" s="467"/>
      <c r="DG6" s="467"/>
      <c r="DH6" s="467"/>
      <c r="DI6" s="468"/>
      <c r="DJ6" s="184"/>
      <c r="DK6" s="184"/>
      <c r="DL6" s="184"/>
      <c r="DM6" s="184"/>
      <c r="DN6" s="184"/>
      <c r="DO6" s="184"/>
    </row>
    <row r="7" spans="1:119" ht="18.75" customHeight="1" x14ac:dyDescent="0.15">
      <c r="A7" s="185"/>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102472</v>
      </c>
      <c r="BO7" s="430"/>
      <c r="BP7" s="430"/>
      <c r="BQ7" s="430"/>
      <c r="BR7" s="430"/>
      <c r="BS7" s="430"/>
      <c r="BT7" s="430"/>
      <c r="BU7" s="431"/>
      <c r="BV7" s="429">
        <v>203756</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5196762</v>
      </c>
      <c r="CU7" s="430"/>
      <c r="CV7" s="430"/>
      <c r="CW7" s="430"/>
      <c r="CX7" s="430"/>
      <c r="CY7" s="430"/>
      <c r="CZ7" s="430"/>
      <c r="DA7" s="431"/>
      <c r="DB7" s="429">
        <v>4803276</v>
      </c>
      <c r="DC7" s="430"/>
      <c r="DD7" s="430"/>
      <c r="DE7" s="430"/>
      <c r="DF7" s="430"/>
      <c r="DG7" s="430"/>
      <c r="DH7" s="430"/>
      <c r="DI7" s="431"/>
      <c r="DJ7" s="184"/>
      <c r="DK7" s="184"/>
      <c r="DL7" s="184"/>
      <c r="DM7" s="184"/>
      <c r="DN7" s="184"/>
      <c r="DO7" s="184"/>
    </row>
    <row r="8" spans="1:119" ht="18.75" customHeight="1" thickBot="1" x14ac:dyDescent="0.2">
      <c r="A8" s="185"/>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428023</v>
      </c>
      <c r="BO8" s="430"/>
      <c r="BP8" s="430"/>
      <c r="BQ8" s="430"/>
      <c r="BR8" s="430"/>
      <c r="BS8" s="430"/>
      <c r="BT8" s="430"/>
      <c r="BU8" s="431"/>
      <c r="BV8" s="429">
        <v>447168</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0.37</v>
      </c>
      <c r="CU8" s="470"/>
      <c r="CV8" s="470"/>
      <c r="CW8" s="470"/>
      <c r="CX8" s="470"/>
      <c r="CY8" s="470"/>
      <c r="CZ8" s="470"/>
      <c r="DA8" s="471"/>
      <c r="DB8" s="469">
        <v>0.37</v>
      </c>
      <c r="DC8" s="470"/>
      <c r="DD8" s="470"/>
      <c r="DE8" s="470"/>
      <c r="DF8" s="470"/>
      <c r="DG8" s="470"/>
      <c r="DH8" s="470"/>
      <c r="DI8" s="471"/>
      <c r="DJ8" s="184"/>
      <c r="DK8" s="184"/>
      <c r="DL8" s="184"/>
      <c r="DM8" s="184"/>
      <c r="DN8" s="184"/>
      <c r="DO8" s="184"/>
    </row>
    <row r="9" spans="1:119" ht="18.75" customHeight="1" thickBot="1" x14ac:dyDescent="0.2">
      <c r="A9" s="185"/>
      <c r="B9" s="423" t="s">
        <v>112</v>
      </c>
      <c r="C9" s="424"/>
      <c r="D9" s="424"/>
      <c r="E9" s="424"/>
      <c r="F9" s="424"/>
      <c r="G9" s="424"/>
      <c r="H9" s="424"/>
      <c r="I9" s="424"/>
      <c r="J9" s="424"/>
      <c r="K9" s="472"/>
      <c r="L9" s="473" t="s">
        <v>113</v>
      </c>
      <c r="M9" s="474"/>
      <c r="N9" s="474"/>
      <c r="O9" s="474"/>
      <c r="P9" s="474"/>
      <c r="Q9" s="475"/>
      <c r="R9" s="476">
        <v>16303</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-19145</v>
      </c>
      <c r="BO9" s="430"/>
      <c r="BP9" s="430"/>
      <c r="BQ9" s="430"/>
      <c r="BR9" s="430"/>
      <c r="BS9" s="430"/>
      <c r="BT9" s="430"/>
      <c r="BU9" s="431"/>
      <c r="BV9" s="429">
        <v>-70259</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19.100000000000001</v>
      </c>
      <c r="CU9" s="427"/>
      <c r="CV9" s="427"/>
      <c r="CW9" s="427"/>
      <c r="CX9" s="427"/>
      <c r="CY9" s="427"/>
      <c r="CZ9" s="427"/>
      <c r="DA9" s="428"/>
      <c r="DB9" s="426">
        <v>15.3</v>
      </c>
      <c r="DC9" s="427"/>
      <c r="DD9" s="427"/>
      <c r="DE9" s="427"/>
      <c r="DF9" s="427"/>
      <c r="DG9" s="427"/>
      <c r="DH9" s="427"/>
      <c r="DI9" s="428"/>
      <c r="DJ9" s="184"/>
      <c r="DK9" s="184"/>
      <c r="DL9" s="184"/>
      <c r="DM9" s="184"/>
      <c r="DN9" s="184"/>
      <c r="DO9" s="184"/>
    </row>
    <row r="10" spans="1:119" ht="18.75" customHeight="1" thickBot="1" x14ac:dyDescent="0.2">
      <c r="A10" s="185"/>
      <c r="B10" s="423"/>
      <c r="C10" s="424"/>
      <c r="D10" s="424"/>
      <c r="E10" s="424"/>
      <c r="F10" s="424"/>
      <c r="G10" s="424"/>
      <c r="H10" s="424"/>
      <c r="I10" s="424"/>
      <c r="J10" s="424"/>
      <c r="K10" s="472"/>
      <c r="L10" s="479" t="s">
        <v>118</v>
      </c>
      <c r="M10" s="459"/>
      <c r="N10" s="459"/>
      <c r="O10" s="459"/>
      <c r="P10" s="459"/>
      <c r="Q10" s="460"/>
      <c r="R10" s="480">
        <v>17237</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392942</v>
      </c>
      <c r="BO10" s="430"/>
      <c r="BP10" s="430"/>
      <c r="BQ10" s="430"/>
      <c r="BR10" s="430"/>
      <c r="BS10" s="430"/>
      <c r="BT10" s="430"/>
      <c r="BU10" s="431"/>
      <c r="BV10" s="429">
        <v>260068</v>
      </c>
      <c r="BW10" s="430"/>
      <c r="BX10" s="430"/>
      <c r="BY10" s="430"/>
      <c r="BZ10" s="430"/>
      <c r="CA10" s="430"/>
      <c r="CB10" s="430"/>
      <c r="CC10" s="431"/>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94</v>
      </c>
      <c r="AV11" s="462"/>
      <c r="AW11" s="462"/>
      <c r="AX11" s="462"/>
      <c r="AY11" s="463" t="s">
        <v>126</v>
      </c>
      <c r="AZ11" s="464"/>
      <c r="BA11" s="464"/>
      <c r="BB11" s="464"/>
      <c r="BC11" s="464"/>
      <c r="BD11" s="464"/>
      <c r="BE11" s="464"/>
      <c r="BF11" s="464"/>
      <c r="BG11" s="464"/>
      <c r="BH11" s="464"/>
      <c r="BI11" s="464"/>
      <c r="BJ11" s="464"/>
      <c r="BK11" s="464"/>
      <c r="BL11" s="464"/>
      <c r="BM11" s="465"/>
      <c r="BN11" s="429">
        <v>8219</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4"/>
      <c r="DK11" s="184"/>
      <c r="DL11" s="184"/>
      <c r="DM11" s="184"/>
      <c r="DN11" s="184"/>
      <c r="DO11" s="184"/>
    </row>
    <row r="12" spans="1:119" ht="18.75" customHeight="1" x14ac:dyDescent="0.15">
      <c r="A12" s="185"/>
      <c r="B12" s="489" t="s">
        <v>130</v>
      </c>
      <c r="C12" s="490"/>
      <c r="D12" s="490"/>
      <c r="E12" s="490"/>
      <c r="F12" s="490"/>
      <c r="G12" s="490"/>
      <c r="H12" s="490"/>
      <c r="I12" s="490"/>
      <c r="J12" s="490"/>
      <c r="K12" s="491"/>
      <c r="L12" s="498" t="s">
        <v>131</v>
      </c>
      <c r="M12" s="499"/>
      <c r="N12" s="499"/>
      <c r="O12" s="499"/>
      <c r="P12" s="499"/>
      <c r="Q12" s="500"/>
      <c r="R12" s="501">
        <v>16975</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106656</v>
      </c>
      <c r="BO12" s="430"/>
      <c r="BP12" s="430"/>
      <c r="BQ12" s="430"/>
      <c r="BR12" s="430"/>
      <c r="BS12" s="430"/>
      <c r="BT12" s="430"/>
      <c r="BU12" s="431"/>
      <c r="BV12" s="429">
        <v>200363</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129</v>
      </c>
      <c r="DC12" s="470"/>
      <c r="DD12" s="470"/>
      <c r="DE12" s="470"/>
      <c r="DF12" s="470"/>
      <c r="DG12" s="470"/>
      <c r="DH12" s="470"/>
      <c r="DI12" s="471"/>
      <c r="DJ12" s="184"/>
      <c r="DK12" s="184"/>
      <c r="DL12" s="184"/>
      <c r="DM12" s="184"/>
      <c r="DN12" s="184"/>
      <c r="DO12" s="184"/>
    </row>
    <row r="13" spans="1:119" ht="18.75" customHeight="1" x14ac:dyDescent="0.15">
      <c r="A13" s="185"/>
      <c r="B13" s="492"/>
      <c r="C13" s="493"/>
      <c r="D13" s="493"/>
      <c r="E13" s="493"/>
      <c r="F13" s="493"/>
      <c r="G13" s="493"/>
      <c r="H13" s="493"/>
      <c r="I13" s="493"/>
      <c r="J13" s="493"/>
      <c r="K13" s="494"/>
      <c r="L13" s="195"/>
      <c r="M13" s="520" t="s">
        <v>139</v>
      </c>
      <c r="N13" s="521"/>
      <c r="O13" s="521"/>
      <c r="P13" s="521"/>
      <c r="Q13" s="522"/>
      <c r="R13" s="513">
        <v>16887</v>
      </c>
      <c r="S13" s="514"/>
      <c r="T13" s="514"/>
      <c r="U13" s="514"/>
      <c r="V13" s="515"/>
      <c r="W13" s="445" t="s">
        <v>140</v>
      </c>
      <c r="X13" s="446"/>
      <c r="Y13" s="446"/>
      <c r="Z13" s="446"/>
      <c r="AA13" s="446"/>
      <c r="AB13" s="436"/>
      <c r="AC13" s="480">
        <v>882</v>
      </c>
      <c r="AD13" s="481"/>
      <c r="AE13" s="481"/>
      <c r="AF13" s="481"/>
      <c r="AG13" s="523"/>
      <c r="AH13" s="480">
        <v>916</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275360</v>
      </c>
      <c r="BO13" s="430"/>
      <c r="BP13" s="430"/>
      <c r="BQ13" s="430"/>
      <c r="BR13" s="430"/>
      <c r="BS13" s="430"/>
      <c r="BT13" s="430"/>
      <c r="BU13" s="431"/>
      <c r="BV13" s="429">
        <v>-10554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10.1</v>
      </c>
      <c r="CU13" s="427"/>
      <c r="CV13" s="427"/>
      <c r="CW13" s="427"/>
      <c r="CX13" s="427"/>
      <c r="CY13" s="427"/>
      <c r="CZ13" s="427"/>
      <c r="DA13" s="428"/>
      <c r="DB13" s="426">
        <v>8.1999999999999993</v>
      </c>
      <c r="DC13" s="427"/>
      <c r="DD13" s="427"/>
      <c r="DE13" s="427"/>
      <c r="DF13" s="427"/>
      <c r="DG13" s="427"/>
      <c r="DH13" s="427"/>
      <c r="DI13" s="428"/>
      <c r="DJ13" s="184"/>
      <c r="DK13" s="184"/>
      <c r="DL13" s="184"/>
      <c r="DM13" s="184"/>
      <c r="DN13" s="184"/>
      <c r="DO13" s="184"/>
    </row>
    <row r="14" spans="1:119" ht="18.75" customHeight="1" thickBot="1" x14ac:dyDescent="0.2">
      <c r="A14" s="185"/>
      <c r="B14" s="492"/>
      <c r="C14" s="493"/>
      <c r="D14" s="493"/>
      <c r="E14" s="493"/>
      <c r="F14" s="493"/>
      <c r="G14" s="493"/>
      <c r="H14" s="493"/>
      <c r="I14" s="493"/>
      <c r="J14" s="493"/>
      <c r="K14" s="494"/>
      <c r="L14" s="510" t="s">
        <v>145</v>
      </c>
      <c r="M14" s="511"/>
      <c r="N14" s="511"/>
      <c r="O14" s="511"/>
      <c r="P14" s="511"/>
      <c r="Q14" s="512"/>
      <c r="R14" s="513">
        <v>16892</v>
      </c>
      <c r="S14" s="514"/>
      <c r="T14" s="514"/>
      <c r="U14" s="514"/>
      <c r="V14" s="515"/>
      <c r="W14" s="419"/>
      <c r="X14" s="420"/>
      <c r="Y14" s="420"/>
      <c r="Z14" s="420"/>
      <c r="AA14" s="420"/>
      <c r="AB14" s="409"/>
      <c r="AC14" s="516">
        <v>10.5</v>
      </c>
      <c r="AD14" s="517"/>
      <c r="AE14" s="517"/>
      <c r="AF14" s="517"/>
      <c r="AG14" s="518"/>
      <c r="AH14" s="516">
        <v>10.9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77.8</v>
      </c>
      <c r="CU14" s="528"/>
      <c r="CV14" s="528"/>
      <c r="CW14" s="528"/>
      <c r="CX14" s="528"/>
      <c r="CY14" s="528"/>
      <c r="CZ14" s="528"/>
      <c r="DA14" s="529"/>
      <c r="DB14" s="527">
        <v>98.6</v>
      </c>
      <c r="DC14" s="528"/>
      <c r="DD14" s="528"/>
      <c r="DE14" s="528"/>
      <c r="DF14" s="528"/>
      <c r="DG14" s="528"/>
      <c r="DH14" s="528"/>
      <c r="DI14" s="529"/>
      <c r="DJ14" s="184"/>
      <c r="DK14" s="184"/>
      <c r="DL14" s="184"/>
      <c r="DM14" s="184"/>
      <c r="DN14" s="184"/>
      <c r="DO14" s="184"/>
    </row>
    <row r="15" spans="1:119" ht="18.75" customHeight="1" x14ac:dyDescent="0.15">
      <c r="A15" s="185"/>
      <c r="B15" s="492"/>
      <c r="C15" s="493"/>
      <c r="D15" s="493"/>
      <c r="E15" s="493"/>
      <c r="F15" s="493"/>
      <c r="G15" s="493"/>
      <c r="H15" s="493"/>
      <c r="I15" s="493"/>
      <c r="J15" s="493"/>
      <c r="K15" s="494"/>
      <c r="L15" s="195"/>
      <c r="M15" s="520" t="s">
        <v>139</v>
      </c>
      <c r="N15" s="521"/>
      <c r="O15" s="521"/>
      <c r="P15" s="521"/>
      <c r="Q15" s="522"/>
      <c r="R15" s="513">
        <v>16809</v>
      </c>
      <c r="S15" s="514"/>
      <c r="T15" s="514"/>
      <c r="U15" s="514"/>
      <c r="V15" s="515"/>
      <c r="W15" s="445" t="s">
        <v>147</v>
      </c>
      <c r="X15" s="446"/>
      <c r="Y15" s="446"/>
      <c r="Z15" s="446"/>
      <c r="AA15" s="446"/>
      <c r="AB15" s="436"/>
      <c r="AC15" s="480">
        <v>2118</v>
      </c>
      <c r="AD15" s="481"/>
      <c r="AE15" s="481"/>
      <c r="AF15" s="481"/>
      <c r="AG15" s="523"/>
      <c r="AH15" s="480">
        <v>2049</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1670908</v>
      </c>
      <c r="BO15" s="393"/>
      <c r="BP15" s="393"/>
      <c r="BQ15" s="393"/>
      <c r="BR15" s="393"/>
      <c r="BS15" s="393"/>
      <c r="BT15" s="393"/>
      <c r="BU15" s="394"/>
      <c r="BV15" s="392">
        <v>1517721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25.3</v>
      </c>
      <c r="AD16" s="517"/>
      <c r="AE16" s="517"/>
      <c r="AF16" s="517"/>
      <c r="AG16" s="518"/>
      <c r="AH16" s="516">
        <v>24.3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4630012</v>
      </c>
      <c r="BO16" s="430"/>
      <c r="BP16" s="430"/>
      <c r="BQ16" s="430"/>
      <c r="BR16" s="430"/>
      <c r="BS16" s="430"/>
      <c r="BT16" s="430"/>
      <c r="BU16" s="431"/>
      <c r="BV16" s="429">
        <v>4212930</v>
      </c>
      <c r="BW16" s="430"/>
      <c r="BX16" s="430"/>
      <c r="BY16" s="430"/>
      <c r="BZ16" s="430"/>
      <c r="CA16" s="430"/>
      <c r="CB16" s="430"/>
      <c r="CC16" s="431"/>
      <c r="CD16" s="199"/>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4"/>
      <c r="DK16" s="184"/>
      <c r="DL16" s="184"/>
      <c r="DM16" s="184"/>
      <c r="DN16" s="184"/>
      <c r="DO16" s="184"/>
    </row>
    <row r="17" spans="1:119" ht="18.75" customHeight="1" thickBot="1" x14ac:dyDescent="0.2">
      <c r="A17" s="185"/>
      <c r="B17" s="495"/>
      <c r="C17" s="496"/>
      <c r="D17" s="496"/>
      <c r="E17" s="496"/>
      <c r="F17" s="496"/>
      <c r="G17" s="496"/>
      <c r="H17" s="496"/>
      <c r="I17" s="496"/>
      <c r="J17" s="496"/>
      <c r="K17" s="497"/>
      <c r="L17" s="200"/>
      <c r="M17" s="536" t="s">
        <v>153</v>
      </c>
      <c r="N17" s="537"/>
      <c r="O17" s="537"/>
      <c r="P17" s="537"/>
      <c r="Q17" s="538"/>
      <c r="R17" s="533" t="s">
        <v>151</v>
      </c>
      <c r="S17" s="534"/>
      <c r="T17" s="534"/>
      <c r="U17" s="534"/>
      <c r="V17" s="535"/>
      <c r="W17" s="445" t="s">
        <v>154</v>
      </c>
      <c r="X17" s="446"/>
      <c r="Y17" s="446"/>
      <c r="Z17" s="446"/>
      <c r="AA17" s="446"/>
      <c r="AB17" s="436"/>
      <c r="AC17" s="480">
        <v>5369</v>
      </c>
      <c r="AD17" s="481"/>
      <c r="AE17" s="481"/>
      <c r="AF17" s="481"/>
      <c r="AG17" s="523"/>
      <c r="AH17" s="480">
        <v>5459</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2085504</v>
      </c>
      <c r="BO17" s="430"/>
      <c r="BP17" s="430"/>
      <c r="BQ17" s="430"/>
      <c r="BR17" s="430"/>
      <c r="BS17" s="430"/>
      <c r="BT17" s="430"/>
      <c r="BU17" s="431"/>
      <c r="BV17" s="429">
        <v>1924515</v>
      </c>
      <c r="BW17" s="430"/>
      <c r="BX17" s="430"/>
      <c r="BY17" s="430"/>
      <c r="BZ17" s="430"/>
      <c r="CA17" s="430"/>
      <c r="CB17" s="430"/>
      <c r="CC17" s="431"/>
      <c r="CD17" s="199"/>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4"/>
      <c r="DK17" s="184"/>
      <c r="DL17" s="184"/>
      <c r="DM17" s="184"/>
      <c r="DN17" s="184"/>
      <c r="DO17" s="184"/>
    </row>
    <row r="18" spans="1:119" ht="18.75" customHeight="1" thickBot="1" x14ac:dyDescent="0.2">
      <c r="A18" s="185"/>
      <c r="B18" s="543" t="s">
        <v>156</v>
      </c>
      <c r="C18" s="472"/>
      <c r="D18" s="472"/>
      <c r="E18" s="544"/>
      <c r="F18" s="544"/>
      <c r="G18" s="544"/>
      <c r="H18" s="544"/>
      <c r="I18" s="544"/>
      <c r="J18" s="544"/>
      <c r="K18" s="544"/>
      <c r="L18" s="545">
        <v>99.03</v>
      </c>
      <c r="M18" s="545"/>
      <c r="N18" s="545"/>
      <c r="O18" s="545"/>
      <c r="P18" s="545"/>
      <c r="Q18" s="545"/>
      <c r="R18" s="546"/>
      <c r="S18" s="546"/>
      <c r="T18" s="546"/>
      <c r="U18" s="546"/>
      <c r="V18" s="547"/>
      <c r="W18" s="447"/>
      <c r="X18" s="448"/>
      <c r="Y18" s="448"/>
      <c r="Z18" s="448"/>
      <c r="AA18" s="448"/>
      <c r="AB18" s="439"/>
      <c r="AC18" s="548">
        <v>64.2</v>
      </c>
      <c r="AD18" s="549"/>
      <c r="AE18" s="549"/>
      <c r="AF18" s="549"/>
      <c r="AG18" s="550"/>
      <c r="AH18" s="548">
        <v>64.8</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4860943</v>
      </c>
      <c r="BO18" s="430"/>
      <c r="BP18" s="430"/>
      <c r="BQ18" s="430"/>
      <c r="BR18" s="430"/>
      <c r="BS18" s="430"/>
      <c r="BT18" s="430"/>
      <c r="BU18" s="431"/>
      <c r="BV18" s="429">
        <v>4598205</v>
      </c>
      <c r="BW18" s="430"/>
      <c r="BX18" s="430"/>
      <c r="BY18" s="430"/>
      <c r="BZ18" s="430"/>
      <c r="CA18" s="430"/>
      <c r="CB18" s="430"/>
      <c r="CC18" s="431"/>
      <c r="CD18" s="199"/>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4"/>
      <c r="DK18" s="184"/>
      <c r="DL18" s="184"/>
      <c r="DM18" s="184"/>
      <c r="DN18" s="184"/>
      <c r="DO18" s="184"/>
    </row>
    <row r="19" spans="1:119" ht="18.75" customHeight="1" thickBot="1" x14ac:dyDescent="0.2">
      <c r="A19" s="185"/>
      <c r="B19" s="543" t="s">
        <v>158</v>
      </c>
      <c r="C19" s="472"/>
      <c r="D19" s="472"/>
      <c r="E19" s="544"/>
      <c r="F19" s="544"/>
      <c r="G19" s="544"/>
      <c r="H19" s="544"/>
      <c r="I19" s="544"/>
      <c r="J19" s="544"/>
      <c r="K19" s="544"/>
      <c r="L19" s="552">
        <v>165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6797235</v>
      </c>
      <c r="BO19" s="430"/>
      <c r="BP19" s="430"/>
      <c r="BQ19" s="430"/>
      <c r="BR19" s="430"/>
      <c r="BS19" s="430"/>
      <c r="BT19" s="430"/>
      <c r="BU19" s="431"/>
      <c r="BV19" s="429">
        <v>6308047</v>
      </c>
      <c r="BW19" s="430"/>
      <c r="BX19" s="430"/>
      <c r="BY19" s="430"/>
      <c r="BZ19" s="430"/>
      <c r="CA19" s="430"/>
      <c r="CB19" s="430"/>
      <c r="CC19" s="431"/>
      <c r="CD19" s="199"/>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4"/>
      <c r="DK19" s="184"/>
      <c r="DL19" s="184"/>
      <c r="DM19" s="184"/>
      <c r="DN19" s="184"/>
      <c r="DO19" s="184"/>
    </row>
    <row r="20" spans="1:119" ht="18.75" customHeight="1" thickBot="1" x14ac:dyDescent="0.2">
      <c r="A20" s="185"/>
      <c r="B20" s="543" t="s">
        <v>160</v>
      </c>
      <c r="C20" s="472"/>
      <c r="D20" s="472"/>
      <c r="E20" s="544"/>
      <c r="F20" s="544"/>
      <c r="G20" s="544"/>
      <c r="H20" s="544"/>
      <c r="I20" s="544"/>
      <c r="J20" s="544"/>
      <c r="K20" s="544"/>
      <c r="L20" s="552">
        <v>6196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9"/>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4"/>
      <c r="DK20" s="184"/>
      <c r="DL20" s="184"/>
      <c r="DM20" s="184"/>
      <c r="DN20" s="184"/>
      <c r="DO20" s="184"/>
    </row>
    <row r="21" spans="1:119" ht="18.75" customHeight="1" x14ac:dyDescent="0.15">
      <c r="A21" s="185"/>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199"/>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4"/>
      <c r="DK21" s="184"/>
      <c r="DL21" s="184"/>
      <c r="DM21" s="184"/>
      <c r="DN21" s="184"/>
      <c r="DO21" s="184"/>
    </row>
    <row r="22" spans="1:119" ht="18.75" customHeight="1" thickBot="1" x14ac:dyDescent="0.2">
      <c r="A22" s="185"/>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199"/>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4"/>
      <c r="DK22" s="184"/>
      <c r="DL22" s="184"/>
      <c r="DM22" s="184"/>
      <c r="DN22" s="184"/>
      <c r="DO22" s="184"/>
    </row>
    <row r="23" spans="1:119" ht="18.75" customHeight="1" x14ac:dyDescent="0.15">
      <c r="A23" s="185"/>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16444459</v>
      </c>
      <c r="BO23" s="430"/>
      <c r="BP23" s="430"/>
      <c r="BQ23" s="430"/>
      <c r="BR23" s="430"/>
      <c r="BS23" s="430"/>
      <c r="BT23" s="430"/>
      <c r="BU23" s="431"/>
      <c r="BV23" s="429">
        <v>16370365</v>
      </c>
      <c r="BW23" s="430"/>
      <c r="BX23" s="430"/>
      <c r="BY23" s="430"/>
      <c r="BZ23" s="430"/>
      <c r="CA23" s="430"/>
      <c r="CB23" s="430"/>
      <c r="CC23" s="431"/>
      <c r="CD23" s="199"/>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4"/>
      <c r="DK23" s="184"/>
      <c r="DL23" s="184"/>
      <c r="DM23" s="184"/>
      <c r="DN23" s="184"/>
      <c r="DO23" s="184"/>
    </row>
    <row r="24" spans="1:119" ht="18.75" customHeight="1" thickBot="1" x14ac:dyDescent="0.2">
      <c r="A24" s="185"/>
      <c r="B24" s="569"/>
      <c r="C24" s="570"/>
      <c r="D24" s="571"/>
      <c r="E24" s="479" t="s">
        <v>169</v>
      </c>
      <c r="F24" s="459"/>
      <c r="G24" s="459"/>
      <c r="H24" s="459"/>
      <c r="I24" s="459"/>
      <c r="J24" s="459"/>
      <c r="K24" s="460"/>
      <c r="L24" s="480">
        <v>1</v>
      </c>
      <c r="M24" s="481"/>
      <c r="N24" s="481"/>
      <c r="O24" s="481"/>
      <c r="P24" s="523"/>
      <c r="Q24" s="480">
        <v>7064</v>
      </c>
      <c r="R24" s="481"/>
      <c r="S24" s="481"/>
      <c r="T24" s="481"/>
      <c r="U24" s="481"/>
      <c r="V24" s="523"/>
      <c r="W24" s="582"/>
      <c r="X24" s="570"/>
      <c r="Y24" s="571"/>
      <c r="Z24" s="479" t="s">
        <v>170</v>
      </c>
      <c r="AA24" s="459"/>
      <c r="AB24" s="459"/>
      <c r="AC24" s="459"/>
      <c r="AD24" s="459"/>
      <c r="AE24" s="459"/>
      <c r="AF24" s="459"/>
      <c r="AG24" s="460"/>
      <c r="AH24" s="480">
        <v>162</v>
      </c>
      <c r="AI24" s="481"/>
      <c r="AJ24" s="481"/>
      <c r="AK24" s="481"/>
      <c r="AL24" s="523"/>
      <c r="AM24" s="480">
        <v>448902</v>
      </c>
      <c r="AN24" s="481"/>
      <c r="AO24" s="481"/>
      <c r="AP24" s="481"/>
      <c r="AQ24" s="481"/>
      <c r="AR24" s="523"/>
      <c r="AS24" s="480">
        <v>2771</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14338826</v>
      </c>
      <c r="BO24" s="430"/>
      <c r="BP24" s="430"/>
      <c r="BQ24" s="430"/>
      <c r="BR24" s="430"/>
      <c r="BS24" s="430"/>
      <c r="BT24" s="430"/>
      <c r="BU24" s="431"/>
      <c r="BV24" s="429">
        <v>14678965</v>
      </c>
      <c r="BW24" s="430"/>
      <c r="BX24" s="430"/>
      <c r="BY24" s="430"/>
      <c r="BZ24" s="430"/>
      <c r="CA24" s="430"/>
      <c r="CB24" s="430"/>
      <c r="CC24" s="431"/>
      <c r="CD24" s="199"/>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4"/>
      <c r="DK24" s="184"/>
      <c r="DL24" s="184"/>
      <c r="DM24" s="184"/>
      <c r="DN24" s="184"/>
      <c r="DO24" s="184"/>
    </row>
    <row r="25" spans="1:119" s="184" customFormat="1" ht="18.75" customHeight="1" x14ac:dyDescent="0.15">
      <c r="A25" s="185"/>
      <c r="B25" s="569"/>
      <c r="C25" s="570"/>
      <c r="D25" s="571"/>
      <c r="E25" s="479" t="s">
        <v>172</v>
      </c>
      <c r="F25" s="459"/>
      <c r="G25" s="459"/>
      <c r="H25" s="459"/>
      <c r="I25" s="459"/>
      <c r="J25" s="459"/>
      <c r="K25" s="460"/>
      <c r="L25" s="480">
        <v>1</v>
      </c>
      <c r="M25" s="481"/>
      <c r="N25" s="481"/>
      <c r="O25" s="481"/>
      <c r="P25" s="523"/>
      <c r="Q25" s="480">
        <v>5483</v>
      </c>
      <c r="R25" s="481"/>
      <c r="S25" s="481"/>
      <c r="T25" s="481"/>
      <c r="U25" s="481"/>
      <c r="V25" s="523"/>
      <c r="W25" s="582"/>
      <c r="X25" s="570"/>
      <c r="Y25" s="571"/>
      <c r="Z25" s="479" t="s">
        <v>173</v>
      </c>
      <c r="AA25" s="459"/>
      <c r="AB25" s="459"/>
      <c r="AC25" s="459"/>
      <c r="AD25" s="459"/>
      <c r="AE25" s="459"/>
      <c r="AF25" s="459"/>
      <c r="AG25" s="460"/>
      <c r="AH25" s="480" t="s">
        <v>138</v>
      </c>
      <c r="AI25" s="481"/>
      <c r="AJ25" s="481"/>
      <c r="AK25" s="481"/>
      <c r="AL25" s="523"/>
      <c r="AM25" s="480" t="s">
        <v>129</v>
      </c>
      <c r="AN25" s="481"/>
      <c r="AO25" s="481"/>
      <c r="AP25" s="481"/>
      <c r="AQ25" s="481"/>
      <c r="AR25" s="523"/>
      <c r="AS25" s="480" t="s">
        <v>138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1394248</v>
      </c>
      <c r="BO25" s="393"/>
      <c r="BP25" s="393"/>
      <c r="BQ25" s="393"/>
      <c r="BR25" s="393"/>
      <c r="BS25" s="393"/>
      <c r="BT25" s="393"/>
      <c r="BU25" s="394"/>
      <c r="BV25" s="392">
        <v>1253109</v>
      </c>
      <c r="BW25" s="393"/>
      <c r="BX25" s="393"/>
      <c r="BY25" s="393"/>
      <c r="BZ25" s="393"/>
      <c r="CA25" s="393"/>
      <c r="CB25" s="393"/>
      <c r="CC25" s="394"/>
      <c r="CD25" s="199"/>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4" customFormat="1" ht="18.75" customHeight="1" x14ac:dyDescent="0.15">
      <c r="A26" s="185"/>
      <c r="B26" s="569"/>
      <c r="C26" s="570"/>
      <c r="D26" s="571"/>
      <c r="E26" s="479" t="s">
        <v>175</v>
      </c>
      <c r="F26" s="459"/>
      <c r="G26" s="459"/>
      <c r="H26" s="459"/>
      <c r="I26" s="459"/>
      <c r="J26" s="459"/>
      <c r="K26" s="460"/>
      <c r="L26" s="480">
        <v>1</v>
      </c>
      <c r="M26" s="481"/>
      <c r="N26" s="481"/>
      <c r="O26" s="481"/>
      <c r="P26" s="523"/>
      <c r="Q26" s="480">
        <v>5006</v>
      </c>
      <c r="R26" s="481"/>
      <c r="S26" s="481"/>
      <c r="T26" s="481"/>
      <c r="U26" s="481"/>
      <c r="V26" s="523"/>
      <c r="W26" s="582"/>
      <c r="X26" s="570"/>
      <c r="Y26" s="571"/>
      <c r="Z26" s="479" t="s">
        <v>176</v>
      </c>
      <c r="AA26" s="592"/>
      <c r="AB26" s="592"/>
      <c r="AC26" s="592"/>
      <c r="AD26" s="592"/>
      <c r="AE26" s="592"/>
      <c r="AF26" s="592"/>
      <c r="AG26" s="593"/>
      <c r="AH26" s="480">
        <v>18</v>
      </c>
      <c r="AI26" s="481"/>
      <c r="AJ26" s="481"/>
      <c r="AK26" s="481"/>
      <c r="AL26" s="523"/>
      <c r="AM26" s="480">
        <v>50328</v>
      </c>
      <c r="AN26" s="481"/>
      <c r="AO26" s="481"/>
      <c r="AP26" s="481"/>
      <c r="AQ26" s="481"/>
      <c r="AR26" s="523"/>
      <c r="AS26" s="480">
        <v>2796</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178</v>
      </c>
      <c r="BO26" s="430"/>
      <c r="BP26" s="430"/>
      <c r="BQ26" s="430"/>
      <c r="BR26" s="430"/>
      <c r="BS26" s="430"/>
      <c r="BT26" s="430"/>
      <c r="BU26" s="431"/>
      <c r="BV26" s="429" t="s">
        <v>138</v>
      </c>
      <c r="BW26" s="430"/>
      <c r="BX26" s="430"/>
      <c r="BY26" s="430"/>
      <c r="BZ26" s="430"/>
      <c r="CA26" s="430"/>
      <c r="CB26" s="430"/>
      <c r="CC26" s="431"/>
      <c r="CD26" s="199"/>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5"/>
      <c r="B27" s="569"/>
      <c r="C27" s="570"/>
      <c r="D27" s="571"/>
      <c r="E27" s="479" t="s">
        <v>179</v>
      </c>
      <c r="F27" s="459"/>
      <c r="G27" s="459"/>
      <c r="H27" s="459"/>
      <c r="I27" s="459"/>
      <c r="J27" s="459"/>
      <c r="K27" s="460"/>
      <c r="L27" s="480">
        <v>1</v>
      </c>
      <c r="M27" s="481"/>
      <c r="N27" s="481"/>
      <c r="O27" s="481"/>
      <c r="P27" s="523"/>
      <c r="Q27" s="480">
        <v>3174</v>
      </c>
      <c r="R27" s="481"/>
      <c r="S27" s="481"/>
      <c r="T27" s="481"/>
      <c r="U27" s="481"/>
      <c r="V27" s="523"/>
      <c r="W27" s="582"/>
      <c r="X27" s="570"/>
      <c r="Y27" s="571"/>
      <c r="Z27" s="479" t="s">
        <v>180</v>
      </c>
      <c r="AA27" s="459"/>
      <c r="AB27" s="459"/>
      <c r="AC27" s="459"/>
      <c r="AD27" s="459"/>
      <c r="AE27" s="459"/>
      <c r="AF27" s="459"/>
      <c r="AG27" s="460"/>
      <c r="AH27" s="480" t="s">
        <v>138</v>
      </c>
      <c r="AI27" s="481"/>
      <c r="AJ27" s="481"/>
      <c r="AK27" s="481"/>
      <c r="AL27" s="523"/>
      <c r="AM27" s="480" t="s">
        <v>138</v>
      </c>
      <c r="AN27" s="481"/>
      <c r="AO27" s="481"/>
      <c r="AP27" s="481"/>
      <c r="AQ27" s="481"/>
      <c r="AR27" s="523"/>
      <c r="AS27" s="480" t="s">
        <v>138</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128</v>
      </c>
      <c r="BO27" s="606"/>
      <c r="BP27" s="606"/>
      <c r="BQ27" s="606"/>
      <c r="BR27" s="606"/>
      <c r="BS27" s="606"/>
      <c r="BT27" s="606"/>
      <c r="BU27" s="607"/>
      <c r="BV27" s="605" t="s">
        <v>138</v>
      </c>
      <c r="BW27" s="606"/>
      <c r="BX27" s="606"/>
      <c r="BY27" s="606"/>
      <c r="BZ27" s="606"/>
      <c r="CA27" s="606"/>
      <c r="CB27" s="606"/>
      <c r="CC27" s="607"/>
      <c r="CD27" s="201"/>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4"/>
      <c r="DK27" s="184"/>
      <c r="DL27" s="184"/>
      <c r="DM27" s="184"/>
      <c r="DN27" s="184"/>
      <c r="DO27" s="184"/>
    </row>
    <row r="28" spans="1:119" ht="18.75" customHeight="1" x14ac:dyDescent="0.15">
      <c r="A28" s="185"/>
      <c r="B28" s="569"/>
      <c r="C28" s="570"/>
      <c r="D28" s="571"/>
      <c r="E28" s="479" t="s">
        <v>182</v>
      </c>
      <c r="F28" s="459"/>
      <c r="G28" s="459"/>
      <c r="H28" s="459"/>
      <c r="I28" s="459"/>
      <c r="J28" s="459"/>
      <c r="K28" s="460"/>
      <c r="L28" s="480">
        <v>1</v>
      </c>
      <c r="M28" s="481"/>
      <c r="N28" s="481"/>
      <c r="O28" s="481"/>
      <c r="P28" s="523"/>
      <c r="Q28" s="480">
        <v>2620</v>
      </c>
      <c r="R28" s="481"/>
      <c r="S28" s="481"/>
      <c r="T28" s="481"/>
      <c r="U28" s="481"/>
      <c r="V28" s="523"/>
      <c r="W28" s="582"/>
      <c r="X28" s="570"/>
      <c r="Y28" s="571"/>
      <c r="Z28" s="479" t="s">
        <v>183</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1086858</v>
      </c>
      <c r="BO28" s="393"/>
      <c r="BP28" s="393"/>
      <c r="BQ28" s="393"/>
      <c r="BR28" s="393"/>
      <c r="BS28" s="393"/>
      <c r="BT28" s="393"/>
      <c r="BU28" s="394"/>
      <c r="BV28" s="392">
        <v>800572</v>
      </c>
      <c r="BW28" s="393"/>
      <c r="BX28" s="393"/>
      <c r="BY28" s="393"/>
      <c r="BZ28" s="393"/>
      <c r="CA28" s="393"/>
      <c r="CB28" s="393"/>
      <c r="CC28" s="394"/>
      <c r="CD28" s="199"/>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4"/>
      <c r="DK28" s="184"/>
      <c r="DL28" s="184"/>
      <c r="DM28" s="184"/>
      <c r="DN28" s="184"/>
      <c r="DO28" s="184"/>
    </row>
    <row r="29" spans="1:119" ht="18.75" customHeight="1" x14ac:dyDescent="0.15">
      <c r="A29" s="185"/>
      <c r="B29" s="569"/>
      <c r="C29" s="570"/>
      <c r="D29" s="571"/>
      <c r="E29" s="479" t="s">
        <v>185</v>
      </c>
      <c r="F29" s="459"/>
      <c r="G29" s="459"/>
      <c r="H29" s="459"/>
      <c r="I29" s="459"/>
      <c r="J29" s="459"/>
      <c r="K29" s="460"/>
      <c r="L29" s="480">
        <v>12</v>
      </c>
      <c r="M29" s="481"/>
      <c r="N29" s="481"/>
      <c r="O29" s="481"/>
      <c r="P29" s="523"/>
      <c r="Q29" s="480">
        <v>2377</v>
      </c>
      <c r="R29" s="481"/>
      <c r="S29" s="481"/>
      <c r="T29" s="481"/>
      <c r="U29" s="481"/>
      <c r="V29" s="523"/>
      <c r="W29" s="583"/>
      <c r="X29" s="584"/>
      <c r="Y29" s="585"/>
      <c r="Z29" s="479" t="s">
        <v>186</v>
      </c>
      <c r="AA29" s="459"/>
      <c r="AB29" s="459"/>
      <c r="AC29" s="459"/>
      <c r="AD29" s="459"/>
      <c r="AE29" s="459"/>
      <c r="AF29" s="459"/>
      <c r="AG29" s="460"/>
      <c r="AH29" s="480">
        <v>162</v>
      </c>
      <c r="AI29" s="481"/>
      <c r="AJ29" s="481"/>
      <c r="AK29" s="481"/>
      <c r="AL29" s="523"/>
      <c r="AM29" s="480">
        <v>448902</v>
      </c>
      <c r="AN29" s="481"/>
      <c r="AO29" s="481"/>
      <c r="AP29" s="481"/>
      <c r="AQ29" s="481"/>
      <c r="AR29" s="523"/>
      <c r="AS29" s="480">
        <v>2771</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248582</v>
      </c>
      <c r="BO29" s="430"/>
      <c r="BP29" s="430"/>
      <c r="BQ29" s="430"/>
      <c r="BR29" s="430"/>
      <c r="BS29" s="430"/>
      <c r="BT29" s="430"/>
      <c r="BU29" s="431"/>
      <c r="BV29" s="429">
        <v>267858</v>
      </c>
      <c r="BW29" s="430"/>
      <c r="BX29" s="430"/>
      <c r="BY29" s="430"/>
      <c r="BZ29" s="430"/>
      <c r="CA29" s="430"/>
      <c r="CB29" s="430"/>
      <c r="CC29" s="431"/>
      <c r="CD29" s="201"/>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4"/>
      <c r="DK29" s="184"/>
      <c r="DL29" s="184"/>
      <c r="DM29" s="184"/>
      <c r="DN29" s="184"/>
      <c r="DO29" s="184"/>
    </row>
    <row r="30" spans="1:119" ht="18.75" customHeight="1" thickBot="1" x14ac:dyDescent="0.2">
      <c r="A30" s="185"/>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93.6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1651248</v>
      </c>
      <c r="BO30" s="606"/>
      <c r="BP30" s="606"/>
      <c r="BQ30" s="606"/>
      <c r="BR30" s="606"/>
      <c r="BS30" s="606"/>
      <c r="BT30" s="606"/>
      <c r="BU30" s="607"/>
      <c r="BV30" s="605">
        <v>1029962</v>
      </c>
      <c r="BW30" s="606"/>
      <c r="BX30" s="606"/>
      <c r="BY30" s="606"/>
      <c r="BZ30" s="606"/>
      <c r="CA30" s="606"/>
      <c r="CB30" s="606"/>
      <c r="CC30" s="607"/>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3" t="s">
        <v>195</v>
      </c>
      <c r="D33" s="453"/>
      <c r="E33" s="418" t="s">
        <v>196</v>
      </c>
      <c r="F33" s="418"/>
      <c r="G33" s="418"/>
      <c r="H33" s="418"/>
      <c r="I33" s="418"/>
      <c r="J33" s="418"/>
      <c r="K33" s="418"/>
      <c r="L33" s="418"/>
      <c r="M33" s="418"/>
      <c r="N33" s="418"/>
      <c r="O33" s="418"/>
      <c r="P33" s="418"/>
      <c r="Q33" s="418"/>
      <c r="R33" s="418"/>
      <c r="S33" s="418"/>
      <c r="T33" s="214"/>
      <c r="U33" s="453" t="s">
        <v>195</v>
      </c>
      <c r="V33" s="453"/>
      <c r="W33" s="418" t="s">
        <v>196</v>
      </c>
      <c r="X33" s="418"/>
      <c r="Y33" s="418"/>
      <c r="Z33" s="418"/>
      <c r="AA33" s="418"/>
      <c r="AB33" s="418"/>
      <c r="AC33" s="418"/>
      <c r="AD33" s="418"/>
      <c r="AE33" s="418"/>
      <c r="AF33" s="418"/>
      <c r="AG33" s="418"/>
      <c r="AH33" s="418"/>
      <c r="AI33" s="418"/>
      <c r="AJ33" s="418"/>
      <c r="AK33" s="418"/>
      <c r="AL33" s="214"/>
      <c r="AM33" s="453" t="s">
        <v>195</v>
      </c>
      <c r="AN33" s="453"/>
      <c r="AO33" s="418" t="s">
        <v>196</v>
      </c>
      <c r="AP33" s="418"/>
      <c r="AQ33" s="418"/>
      <c r="AR33" s="418"/>
      <c r="AS33" s="418"/>
      <c r="AT33" s="418"/>
      <c r="AU33" s="418"/>
      <c r="AV33" s="418"/>
      <c r="AW33" s="418"/>
      <c r="AX33" s="418"/>
      <c r="AY33" s="418"/>
      <c r="AZ33" s="418"/>
      <c r="BA33" s="418"/>
      <c r="BB33" s="418"/>
      <c r="BC33" s="418"/>
      <c r="BD33" s="215"/>
      <c r="BE33" s="418" t="s">
        <v>197</v>
      </c>
      <c r="BF33" s="418"/>
      <c r="BG33" s="418" t="s">
        <v>198</v>
      </c>
      <c r="BH33" s="418"/>
      <c r="BI33" s="418"/>
      <c r="BJ33" s="418"/>
      <c r="BK33" s="418"/>
      <c r="BL33" s="418"/>
      <c r="BM33" s="418"/>
      <c r="BN33" s="418"/>
      <c r="BO33" s="418"/>
      <c r="BP33" s="418"/>
      <c r="BQ33" s="418"/>
      <c r="BR33" s="418"/>
      <c r="BS33" s="418"/>
      <c r="BT33" s="418"/>
      <c r="BU33" s="418"/>
      <c r="BV33" s="215"/>
      <c r="BW33" s="453" t="s">
        <v>197</v>
      </c>
      <c r="BX33" s="453"/>
      <c r="BY33" s="418" t="s">
        <v>199</v>
      </c>
      <c r="BZ33" s="418"/>
      <c r="CA33" s="418"/>
      <c r="CB33" s="418"/>
      <c r="CC33" s="418"/>
      <c r="CD33" s="418"/>
      <c r="CE33" s="418"/>
      <c r="CF33" s="418"/>
      <c r="CG33" s="418"/>
      <c r="CH33" s="418"/>
      <c r="CI33" s="418"/>
      <c r="CJ33" s="418"/>
      <c r="CK33" s="418"/>
      <c r="CL33" s="418"/>
      <c r="CM33" s="418"/>
      <c r="CN33" s="214"/>
      <c r="CO33" s="453" t="s">
        <v>195</v>
      </c>
      <c r="CP33" s="453"/>
      <c r="CQ33" s="418" t="s">
        <v>200</v>
      </c>
      <c r="CR33" s="418"/>
      <c r="CS33" s="418"/>
      <c r="CT33" s="418"/>
      <c r="CU33" s="418"/>
      <c r="CV33" s="418"/>
      <c r="CW33" s="418"/>
      <c r="CX33" s="418"/>
      <c r="CY33" s="418"/>
      <c r="CZ33" s="418"/>
      <c r="DA33" s="418"/>
      <c r="DB33" s="418"/>
      <c r="DC33" s="418"/>
      <c r="DD33" s="418"/>
      <c r="DE33" s="418"/>
      <c r="DF33" s="214"/>
      <c r="DG33" s="617" t="s">
        <v>201</v>
      </c>
      <c r="DH33" s="617"/>
      <c r="DI33" s="216"/>
      <c r="DJ33" s="184"/>
      <c r="DK33" s="184"/>
      <c r="DL33" s="184"/>
      <c r="DM33" s="184"/>
      <c r="DN33" s="184"/>
      <c r="DO33" s="184"/>
    </row>
    <row r="34" spans="1:119" ht="32.25" customHeight="1" x14ac:dyDescent="0.15">
      <c r="A34" s="185"/>
      <c r="B34" s="211"/>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2"/>
      <c r="U34" s="618">
        <f>IF(W34="","",MAX(C34:D43)+1)</f>
        <v>3</v>
      </c>
      <c r="V34" s="618"/>
      <c r="W34" s="619" t="str">
        <f>IF('各会計、関係団体の財政状況及び健全化判断比率'!B28="","",'各会計、関係団体の財政状況及び健全化判断比率'!B28)</f>
        <v>御船町国民健康保険事業特別会計</v>
      </c>
      <c r="X34" s="619"/>
      <c r="Y34" s="619"/>
      <c r="Z34" s="619"/>
      <c r="AA34" s="619"/>
      <c r="AB34" s="619"/>
      <c r="AC34" s="619"/>
      <c r="AD34" s="619"/>
      <c r="AE34" s="619"/>
      <c r="AF34" s="619"/>
      <c r="AG34" s="619"/>
      <c r="AH34" s="619"/>
      <c r="AI34" s="619"/>
      <c r="AJ34" s="619"/>
      <c r="AK34" s="619"/>
      <c r="AL34" s="212"/>
      <c r="AM34" s="618">
        <f>IF(AO34="","",MAX(C34:D43,U34:V43)+1)</f>
        <v>6</v>
      </c>
      <c r="AN34" s="618"/>
      <c r="AO34" s="619" t="str">
        <f>IF('各会計、関係団体の財政状況及び健全化判断比率'!B31="","",'各会計、関係団体の財政状況及び健全化判断比率'!B31)</f>
        <v>御船町水道事業会計</v>
      </c>
      <c r="AP34" s="619"/>
      <c r="AQ34" s="619"/>
      <c r="AR34" s="619"/>
      <c r="AS34" s="619"/>
      <c r="AT34" s="619"/>
      <c r="AU34" s="619"/>
      <c r="AV34" s="619"/>
      <c r="AW34" s="619"/>
      <c r="AX34" s="619"/>
      <c r="AY34" s="619"/>
      <c r="AZ34" s="619"/>
      <c r="BA34" s="619"/>
      <c r="BB34" s="619"/>
      <c r="BC34" s="619"/>
      <c r="BD34" s="212"/>
      <c r="BE34" s="618">
        <f>IF(BG34="","",MAX(C34:D43,U34:V43,AM34:AN43)+1)</f>
        <v>7</v>
      </c>
      <c r="BF34" s="618"/>
      <c r="BG34" s="619" t="str">
        <f>IF('各会計、関係団体の財政状況及び健全化判断比率'!B32="","",'各会計、関係団体の財政状況及び健全化判断比率'!B32)</f>
        <v>御船町公共下水道事業特別会計</v>
      </c>
      <c r="BH34" s="619"/>
      <c r="BI34" s="619"/>
      <c r="BJ34" s="619"/>
      <c r="BK34" s="619"/>
      <c r="BL34" s="619"/>
      <c r="BM34" s="619"/>
      <c r="BN34" s="619"/>
      <c r="BO34" s="619"/>
      <c r="BP34" s="619"/>
      <c r="BQ34" s="619"/>
      <c r="BR34" s="619"/>
      <c r="BS34" s="619"/>
      <c r="BT34" s="619"/>
      <c r="BU34" s="619"/>
      <c r="BV34" s="212"/>
      <c r="BW34" s="618">
        <f>IF(BY34="","",MAX(C34:D43,U34:V43,AM34:AN43,BE34:BF43)+1)</f>
        <v>9</v>
      </c>
      <c r="BX34" s="618"/>
      <c r="BY34" s="619" t="str">
        <f>IF('各会計、関係団体の財政状況及び健全化判断比率'!B68="","",'各会計、関係団体の財政状況及び健全化判断比率'!B68)</f>
        <v>熊本県市町村総合事務組合</v>
      </c>
      <c r="BZ34" s="619"/>
      <c r="CA34" s="619"/>
      <c r="CB34" s="619"/>
      <c r="CC34" s="619"/>
      <c r="CD34" s="619"/>
      <c r="CE34" s="619"/>
      <c r="CF34" s="619"/>
      <c r="CG34" s="619"/>
      <c r="CH34" s="619"/>
      <c r="CI34" s="619"/>
      <c r="CJ34" s="619"/>
      <c r="CK34" s="619"/>
      <c r="CL34" s="619"/>
      <c r="CM34" s="619"/>
      <c r="CN34" s="212"/>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09"/>
      <c r="DG34" s="620" t="str">
        <f>IF('各会計、関係団体の財政状況及び健全化判断比率'!BR7="","",'各会計、関係団体の財政状況及び健全化判断比率'!BR7)</f>
        <v/>
      </c>
      <c r="DH34" s="620"/>
      <c r="DI34" s="216"/>
      <c r="DJ34" s="184"/>
      <c r="DK34" s="184"/>
      <c r="DL34" s="184"/>
      <c r="DM34" s="184"/>
      <c r="DN34" s="184"/>
      <c r="DO34" s="184"/>
    </row>
    <row r="35" spans="1:119" ht="32.25" customHeight="1" x14ac:dyDescent="0.15">
      <c r="A35" s="185"/>
      <c r="B35" s="211"/>
      <c r="C35" s="618">
        <f>IF(E35="","",C34+1)</f>
        <v>2</v>
      </c>
      <c r="D35" s="618"/>
      <c r="E35" s="619" t="str">
        <f>IF('各会計、関係団体の財政状況及び健全化判断比率'!B8="","",'各会計、関係団体の財政状況及び健全化判断比率'!B8)</f>
        <v>御船町情報通信基盤施設運営事業特別会計</v>
      </c>
      <c r="F35" s="619"/>
      <c r="G35" s="619"/>
      <c r="H35" s="619"/>
      <c r="I35" s="619"/>
      <c r="J35" s="619"/>
      <c r="K35" s="619"/>
      <c r="L35" s="619"/>
      <c r="M35" s="619"/>
      <c r="N35" s="619"/>
      <c r="O35" s="619"/>
      <c r="P35" s="619"/>
      <c r="Q35" s="619"/>
      <c r="R35" s="619"/>
      <c r="S35" s="619"/>
      <c r="T35" s="212"/>
      <c r="U35" s="618">
        <f>IF(W35="","",U34+1)</f>
        <v>4</v>
      </c>
      <c r="V35" s="618"/>
      <c r="W35" s="619" t="str">
        <f>IF('各会計、関係団体の財政状況及び健全化判断比率'!B29="","",'各会計、関係団体の財政状況及び健全化判断比率'!B29)</f>
        <v>御船町介護保険事業特別会計</v>
      </c>
      <c r="X35" s="619"/>
      <c r="Y35" s="619"/>
      <c r="Z35" s="619"/>
      <c r="AA35" s="619"/>
      <c r="AB35" s="619"/>
      <c r="AC35" s="619"/>
      <c r="AD35" s="619"/>
      <c r="AE35" s="619"/>
      <c r="AF35" s="619"/>
      <c r="AG35" s="619"/>
      <c r="AH35" s="619"/>
      <c r="AI35" s="619"/>
      <c r="AJ35" s="619"/>
      <c r="AK35" s="619"/>
      <c r="AL35" s="212"/>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2"/>
      <c r="BE35" s="618">
        <f t="shared" ref="BE35:BE43" si="1">IF(BG35="","",BE34+1)</f>
        <v>8</v>
      </c>
      <c r="BF35" s="618"/>
      <c r="BG35" s="619" t="str">
        <f>IF('各会計、関係団体の財政状況及び健全化判断比率'!B33="","",'各会計、関係団体の財政状況及び健全化判断比率'!B33)</f>
        <v>御船町緑の村運営事業特別会計</v>
      </c>
      <c r="BH35" s="619"/>
      <c r="BI35" s="619"/>
      <c r="BJ35" s="619"/>
      <c r="BK35" s="619"/>
      <c r="BL35" s="619"/>
      <c r="BM35" s="619"/>
      <c r="BN35" s="619"/>
      <c r="BO35" s="619"/>
      <c r="BP35" s="619"/>
      <c r="BQ35" s="619"/>
      <c r="BR35" s="619"/>
      <c r="BS35" s="619"/>
      <c r="BT35" s="619"/>
      <c r="BU35" s="619"/>
      <c r="BV35" s="212"/>
      <c r="BW35" s="618">
        <f t="shared" ref="BW35:BW43" si="2">IF(BY35="","",BW34+1)</f>
        <v>10</v>
      </c>
      <c r="BX35" s="618"/>
      <c r="BY35" s="619" t="str">
        <f>IF('各会計、関係団体の財政状況及び健全化判断比率'!B69="","",'各会計、関係団体の財政状況及び健全化判断比率'!B69)</f>
        <v>御船地区衛生施設組合</v>
      </c>
      <c r="BZ35" s="619"/>
      <c r="CA35" s="619"/>
      <c r="CB35" s="619"/>
      <c r="CC35" s="619"/>
      <c r="CD35" s="619"/>
      <c r="CE35" s="619"/>
      <c r="CF35" s="619"/>
      <c r="CG35" s="619"/>
      <c r="CH35" s="619"/>
      <c r="CI35" s="619"/>
      <c r="CJ35" s="619"/>
      <c r="CK35" s="619"/>
      <c r="CL35" s="619"/>
      <c r="CM35" s="619"/>
      <c r="CN35" s="212"/>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09"/>
      <c r="DG35" s="620" t="str">
        <f>IF('各会計、関係団体の財政状況及び健全化判断比率'!BR8="","",'各会計、関係団体の財政状況及び健全化判断比率'!BR8)</f>
        <v/>
      </c>
      <c r="DH35" s="620"/>
      <c r="DI35" s="216"/>
      <c r="DJ35" s="184"/>
      <c r="DK35" s="184"/>
      <c r="DL35" s="184"/>
      <c r="DM35" s="184"/>
      <c r="DN35" s="184"/>
      <c r="DO35" s="184"/>
    </row>
    <row r="36" spans="1:119" ht="32.25" customHeight="1" x14ac:dyDescent="0.15">
      <c r="A36" s="185"/>
      <c r="B36" s="211"/>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2"/>
      <c r="U36" s="618">
        <f t="shared" ref="U36:U43" si="4">IF(W36="","",U35+1)</f>
        <v>5</v>
      </c>
      <c r="V36" s="618"/>
      <c r="W36" s="619" t="str">
        <f>IF('各会計、関係団体の財政状況及び健全化判断比率'!B30="","",'各会計、関係団体の財政状況及び健全化判断比率'!B30)</f>
        <v>御船町後期高齢者医療事業特別会計</v>
      </c>
      <c r="X36" s="619"/>
      <c r="Y36" s="619"/>
      <c r="Z36" s="619"/>
      <c r="AA36" s="619"/>
      <c r="AB36" s="619"/>
      <c r="AC36" s="619"/>
      <c r="AD36" s="619"/>
      <c r="AE36" s="619"/>
      <c r="AF36" s="619"/>
      <c r="AG36" s="619"/>
      <c r="AH36" s="619"/>
      <c r="AI36" s="619"/>
      <c r="AJ36" s="619"/>
      <c r="AK36" s="619"/>
      <c r="AL36" s="212"/>
      <c r="AM36" s="618" t="str">
        <f t="shared" si="0"/>
        <v/>
      </c>
      <c r="AN36" s="618"/>
      <c r="AO36" s="619"/>
      <c r="AP36" s="619"/>
      <c r="AQ36" s="619"/>
      <c r="AR36" s="619"/>
      <c r="AS36" s="619"/>
      <c r="AT36" s="619"/>
      <c r="AU36" s="619"/>
      <c r="AV36" s="619"/>
      <c r="AW36" s="619"/>
      <c r="AX36" s="619"/>
      <c r="AY36" s="619"/>
      <c r="AZ36" s="619"/>
      <c r="BA36" s="619"/>
      <c r="BB36" s="619"/>
      <c r="BC36" s="619"/>
      <c r="BD36" s="212"/>
      <c r="BE36" s="618" t="str">
        <f t="shared" si="1"/>
        <v/>
      </c>
      <c r="BF36" s="618"/>
      <c r="BG36" s="619"/>
      <c r="BH36" s="619"/>
      <c r="BI36" s="619"/>
      <c r="BJ36" s="619"/>
      <c r="BK36" s="619"/>
      <c r="BL36" s="619"/>
      <c r="BM36" s="619"/>
      <c r="BN36" s="619"/>
      <c r="BO36" s="619"/>
      <c r="BP36" s="619"/>
      <c r="BQ36" s="619"/>
      <c r="BR36" s="619"/>
      <c r="BS36" s="619"/>
      <c r="BT36" s="619"/>
      <c r="BU36" s="619"/>
      <c r="BV36" s="212"/>
      <c r="BW36" s="618">
        <f t="shared" si="2"/>
        <v>11</v>
      </c>
      <c r="BX36" s="618"/>
      <c r="BY36" s="619" t="str">
        <f>IF('各会計、関係団体の財政状況及び健全化判断比率'!B70="","",'各会計、関係団体の財政状況及び健全化判断比率'!B70)</f>
        <v>御船町・甲佐町衛生施設組合</v>
      </c>
      <c r="BZ36" s="619"/>
      <c r="CA36" s="619"/>
      <c r="CB36" s="619"/>
      <c r="CC36" s="619"/>
      <c r="CD36" s="619"/>
      <c r="CE36" s="619"/>
      <c r="CF36" s="619"/>
      <c r="CG36" s="619"/>
      <c r="CH36" s="619"/>
      <c r="CI36" s="619"/>
      <c r="CJ36" s="619"/>
      <c r="CK36" s="619"/>
      <c r="CL36" s="619"/>
      <c r="CM36" s="619"/>
      <c r="CN36" s="212"/>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09"/>
      <c r="DG36" s="620" t="str">
        <f>IF('各会計、関係団体の財政状況及び健全化判断比率'!BR9="","",'各会計、関係団体の財政状況及び健全化判断比率'!BR9)</f>
        <v/>
      </c>
      <c r="DH36" s="620"/>
      <c r="DI36" s="216"/>
      <c r="DJ36" s="184"/>
      <c r="DK36" s="184"/>
      <c r="DL36" s="184"/>
      <c r="DM36" s="184"/>
      <c r="DN36" s="184"/>
      <c r="DO36" s="184"/>
    </row>
    <row r="37" spans="1:119" ht="32.25" customHeight="1" x14ac:dyDescent="0.15">
      <c r="A37" s="185"/>
      <c r="B37" s="211"/>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2"/>
      <c r="U37" s="618" t="str">
        <f t="shared" si="4"/>
        <v/>
      </c>
      <c r="V37" s="618"/>
      <c r="W37" s="619"/>
      <c r="X37" s="619"/>
      <c r="Y37" s="619"/>
      <c r="Z37" s="619"/>
      <c r="AA37" s="619"/>
      <c r="AB37" s="619"/>
      <c r="AC37" s="619"/>
      <c r="AD37" s="619"/>
      <c r="AE37" s="619"/>
      <c r="AF37" s="619"/>
      <c r="AG37" s="619"/>
      <c r="AH37" s="619"/>
      <c r="AI37" s="619"/>
      <c r="AJ37" s="619"/>
      <c r="AK37" s="619"/>
      <c r="AL37" s="212"/>
      <c r="AM37" s="618" t="str">
        <f t="shared" si="0"/>
        <v/>
      </c>
      <c r="AN37" s="618"/>
      <c r="AO37" s="619"/>
      <c r="AP37" s="619"/>
      <c r="AQ37" s="619"/>
      <c r="AR37" s="619"/>
      <c r="AS37" s="619"/>
      <c r="AT37" s="619"/>
      <c r="AU37" s="619"/>
      <c r="AV37" s="619"/>
      <c r="AW37" s="619"/>
      <c r="AX37" s="619"/>
      <c r="AY37" s="619"/>
      <c r="AZ37" s="619"/>
      <c r="BA37" s="619"/>
      <c r="BB37" s="619"/>
      <c r="BC37" s="619"/>
      <c r="BD37" s="212"/>
      <c r="BE37" s="618" t="str">
        <f t="shared" si="1"/>
        <v/>
      </c>
      <c r="BF37" s="618"/>
      <c r="BG37" s="619"/>
      <c r="BH37" s="619"/>
      <c r="BI37" s="619"/>
      <c r="BJ37" s="619"/>
      <c r="BK37" s="619"/>
      <c r="BL37" s="619"/>
      <c r="BM37" s="619"/>
      <c r="BN37" s="619"/>
      <c r="BO37" s="619"/>
      <c r="BP37" s="619"/>
      <c r="BQ37" s="619"/>
      <c r="BR37" s="619"/>
      <c r="BS37" s="619"/>
      <c r="BT37" s="619"/>
      <c r="BU37" s="619"/>
      <c r="BV37" s="212"/>
      <c r="BW37" s="618">
        <f t="shared" si="2"/>
        <v>12</v>
      </c>
      <c r="BX37" s="618"/>
      <c r="BY37" s="619" t="str">
        <f>IF('各会計、関係団体の財政状況及び健全化判断比率'!B71="","",'各会計、関係団体の財政状況及び健全化判断比率'!B71)</f>
        <v>上益城消防組合</v>
      </c>
      <c r="BZ37" s="619"/>
      <c r="CA37" s="619"/>
      <c r="CB37" s="619"/>
      <c r="CC37" s="619"/>
      <c r="CD37" s="619"/>
      <c r="CE37" s="619"/>
      <c r="CF37" s="619"/>
      <c r="CG37" s="619"/>
      <c r="CH37" s="619"/>
      <c r="CI37" s="619"/>
      <c r="CJ37" s="619"/>
      <c r="CK37" s="619"/>
      <c r="CL37" s="619"/>
      <c r="CM37" s="619"/>
      <c r="CN37" s="212"/>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09"/>
      <c r="DG37" s="620" t="str">
        <f>IF('各会計、関係団体の財政状況及び健全化判断比率'!BR10="","",'各会計、関係団体の財政状況及び健全化判断比率'!BR10)</f>
        <v/>
      </c>
      <c r="DH37" s="620"/>
      <c r="DI37" s="216"/>
      <c r="DJ37" s="184"/>
      <c r="DK37" s="184"/>
      <c r="DL37" s="184"/>
      <c r="DM37" s="184"/>
      <c r="DN37" s="184"/>
      <c r="DO37" s="184"/>
    </row>
    <row r="38" spans="1:119" ht="32.25" customHeight="1" x14ac:dyDescent="0.15">
      <c r="A38" s="185"/>
      <c r="B38" s="211"/>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2"/>
      <c r="U38" s="618" t="str">
        <f t="shared" si="4"/>
        <v/>
      </c>
      <c r="V38" s="618"/>
      <c r="W38" s="619"/>
      <c r="X38" s="619"/>
      <c r="Y38" s="619"/>
      <c r="Z38" s="619"/>
      <c r="AA38" s="619"/>
      <c r="AB38" s="619"/>
      <c r="AC38" s="619"/>
      <c r="AD38" s="619"/>
      <c r="AE38" s="619"/>
      <c r="AF38" s="619"/>
      <c r="AG38" s="619"/>
      <c r="AH38" s="619"/>
      <c r="AI38" s="619"/>
      <c r="AJ38" s="619"/>
      <c r="AK38" s="619"/>
      <c r="AL38" s="212"/>
      <c r="AM38" s="618" t="str">
        <f t="shared" si="0"/>
        <v/>
      </c>
      <c r="AN38" s="618"/>
      <c r="AO38" s="619"/>
      <c r="AP38" s="619"/>
      <c r="AQ38" s="619"/>
      <c r="AR38" s="619"/>
      <c r="AS38" s="619"/>
      <c r="AT38" s="619"/>
      <c r="AU38" s="619"/>
      <c r="AV38" s="619"/>
      <c r="AW38" s="619"/>
      <c r="AX38" s="619"/>
      <c r="AY38" s="619"/>
      <c r="AZ38" s="619"/>
      <c r="BA38" s="619"/>
      <c r="BB38" s="619"/>
      <c r="BC38" s="619"/>
      <c r="BD38" s="212"/>
      <c r="BE38" s="618" t="str">
        <f t="shared" si="1"/>
        <v/>
      </c>
      <c r="BF38" s="618"/>
      <c r="BG38" s="619"/>
      <c r="BH38" s="619"/>
      <c r="BI38" s="619"/>
      <c r="BJ38" s="619"/>
      <c r="BK38" s="619"/>
      <c r="BL38" s="619"/>
      <c r="BM38" s="619"/>
      <c r="BN38" s="619"/>
      <c r="BO38" s="619"/>
      <c r="BP38" s="619"/>
      <c r="BQ38" s="619"/>
      <c r="BR38" s="619"/>
      <c r="BS38" s="619"/>
      <c r="BT38" s="619"/>
      <c r="BU38" s="619"/>
      <c r="BV38" s="212"/>
      <c r="BW38" s="618">
        <f t="shared" si="2"/>
        <v>13</v>
      </c>
      <c r="BX38" s="618"/>
      <c r="BY38" s="619" t="str">
        <f>IF('各会計、関係団体の財政状況及び健全化判断比率'!B72="","",'各会計、関係団体の財政状況及び健全化判断比率'!B72)</f>
        <v>上益城広域連合</v>
      </c>
      <c r="BZ38" s="619"/>
      <c r="CA38" s="619"/>
      <c r="CB38" s="619"/>
      <c r="CC38" s="619"/>
      <c r="CD38" s="619"/>
      <c r="CE38" s="619"/>
      <c r="CF38" s="619"/>
      <c r="CG38" s="619"/>
      <c r="CH38" s="619"/>
      <c r="CI38" s="619"/>
      <c r="CJ38" s="619"/>
      <c r="CK38" s="619"/>
      <c r="CL38" s="619"/>
      <c r="CM38" s="619"/>
      <c r="CN38" s="212"/>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09"/>
      <c r="DG38" s="620" t="str">
        <f>IF('各会計、関係団体の財政状況及び健全化判断比率'!BR11="","",'各会計、関係団体の財政状況及び健全化判断比率'!BR11)</f>
        <v/>
      </c>
      <c r="DH38" s="620"/>
      <c r="DI38" s="216"/>
      <c r="DJ38" s="184"/>
      <c r="DK38" s="184"/>
      <c r="DL38" s="184"/>
      <c r="DM38" s="184"/>
      <c r="DN38" s="184"/>
      <c r="DO38" s="184"/>
    </row>
    <row r="39" spans="1:119" ht="32.25" customHeight="1" x14ac:dyDescent="0.15">
      <c r="A39" s="185"/>
      <c r="B39" s="211"/>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2"/>
      <c r="U39" s="618" t="str">
        <f t="shared" si="4"/>
        <v/>
      </c>
      <c r="V39" s="618"/>
      <c r="W39" s="619"/>
      <c r="X39" s="619"/>
      <c r="Y39" s="619"/>
      <c r="Z39" s="619"/>
      <c r="AA39" s="619"/>
      <c r="AB39" s="619"/>
      <c r="AC39" s="619"/>
      <c r="AD39" s="619"/>
      <c r="AE39" s="619"/>
      <c r="AF39" s="619"/>
      <c r="AG39" s="619"/>
      <c r="AH39" s="619"/>
      <c r="AI39" s="619"/>
      <c r="AJ39" s="619"/>
      <c r="AK39" s="619"/>
      <c r="AL39" s="212"/>
      <c r="AM39" s="618" t="str">
        <f t="shared" si="0"/>
        <v/>
      </c>
      <c r="AN39" s="618"/>
      <c r="AO39" s="619"/>
      <c r="AP39" s="619"/>
      <c r="AQ39" s="619"/>
      <c r="AR39" s="619"/>
      <c r="AS39" s="619"/>
      <c r="AT39" s="619"/>
      <c r="AU39" s="619"/>
      <c r="AV39" s="619"/>
      <c r="AW39" s="619"/>
      <c r="AX39" s="619"/>
      <c r="AY39" s="619"/>
      <c r="AZ39" s="619"/>
      <c r="BA39" s="619"/>
      <c r="BB39" s="619"/>
      <c r="BC39" s="619"/>
      <c r="BD39" s="212"/>
      <c r="BE39" s="618" t="str">
        <f t="shared" si="1"/>
        <v/>
      </c>
      <c r="BF39" s="618"/>
      <c r="BG39" s="619"/>
      <c r="BH39" s="619"/>
      <c r="BI39" s="619"/>
      <c r="BJ39" s="619"/>
      <c r="BK39" s="619"/>
      <c r="BL39" s="619"/>
      <c r="BM39" s="619"/>
      <c r="BN39" s="619"/>
      <c r="BO39" s="619"/>
      <c r="BP39" s="619"/>
      <c r="BQ39" s="619"/>
      <c r="BR39" s="619"/>
      <c r="BS39" s="619"/>
      <c r="BT39" s="619"/>
      <c r="BU39" s="619"/>
      <c r="BV39" s="212"/>
      <c r="BW39" s="618">
        <f t="shared" si="2"/>
        <v>14</v>
      </c>
      <c r="BX39" s="618"/>
      <c r="BY39" s="619" t="str">
        <f>IF('各会計、関係団体の財政状況及び健全化判断比率'!B73="","",'各会計、関係団体の財政状況及び健全化判断比率'!B73)</f>
        <v>熊本県後期高齢者医療広域連合（一般会計）</v>
      </c>
      <c r="BZ39" s="619"/>
      <c r="CA39" s="619"/>
      <c r="CB39" s="619"/>
      <c r="CC39" s="619"/>
      <c r="CD39" s="619"/>
      <c r="CE39" s="619"/>
      <c r="CF39" s="619"/>
      <c r="CG39" s="619"/>
      <c r="CH39" s="619"/>
      <c r="CI39" s="619"/>
      <c r="CJ39" s="619"/>
      <c r="CK39" s="619"/>
      <c r="CL39" s="619"/>
      <c r="CM39" s="619"/>
      <c r="CN39" s="212"/>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09"/>
      <c r="DG39" s="620" t="str">
        <f>IF('各会計、関係団体の財政状況及び健全化判断比率'!BR12="","",'各会計、関係団体の財政状況及び健全化判断比率'!BR12)</f>
        <v/>
      </c>
      <c r="DH39" s="620"/>
      <c r="DI39" s="216"/>
      <c r="DJ39" s="184"/>
      <c r="DK39" s="184"/>
      <c r="DL39" s="184"/>
      <c r="DM39" s="184"/>
      <c r="DN39" s="184"/>
      <c r="DO39" s="184"/>
    </row>
    <row r="40" spans="1:119" ht="32.25" customHeight="1" x14ac:dyDescent="0.15">
      <c r="A40" s="185"/>
      <c r="B40" s="211"/>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2"/>
      <c r="U40" s="618" t="str">
        <f t="shared" si="4"/>
        <v/>
      </c>
      <c r="V40" s="618"/>
      <c r="W40" s="619"/>
      <c r="X40" s="619"/>
      <c r="Y40" s="619"/>
      <c r="Z40" s="619"/>
      <c r="AA40" s="619"/>
      <c r="AB40" s="619"/>
      <c r="AC40" s="619"/>
      <c r="AD40" s="619"/>
      <c r="AE40" s="619"/>
      <c r="AF40" s="619"/>
      <c r="AG40" s="619"/>
      <c r="AH40" s="619"/>
      <c r="AI40" s="619"/>
      <c r="AJ40" s="619"/>
      <c r="AK40" s="619"/>
      <c r="AL40" s="212"/>
      <c r="AM40" s="618" t="str">
        <f t="shared" si="0"/>
        <v/>
      </c>
      <c r="AN40" s="618"/>
      <c r="AO40" s="619"/>
      <c r="AP40" s="619"/>
      <c r="AQ40" s="619"/>
      <c r="AR40" s="619"/>
      <c r="AS40" s="619"/>
      <c r="AT40" s="619"/>
      <c r="AU40" s="619"/>
      <c r="AV40" s="619"/>
      <c r="AW40" s="619"/>
      <c r="AX40" s="619"/>
      <c r="AY40" s="619"/>
      <c r="AZ40" s="619"/>
      <c r="BA40" s="619"/>
      <c r="BB40" s="619"/>
      <c r="BC40" s="619"/>
      <c r="BD40" s="212"/>
      <c r="BE40" s="618" t="str">
        <f t="shared" si="1"/>
        <v/>
      </c>
      <c r="BF40" s="618"/>
      <c r="BG40" s="619"/>
      <c r="BH40" s="619"/>
      <c r="BI40" s="619"/>
      <c r="BJ40" s="619"/>
      <c r="BK40" s="619"/>
      <c r="BL40" s="619"/>
      <c r="BM40" s="619"/>
      <c r="BN40" s="619"/>
      <c r="BO40" s="619"/>
      <c r="BP40" s="619"/>
      <c r="BQ40" s="619"/>
      <c r="BR40" s="619"/>
      <c r="BS40" s="619"/>
      <c r="BT40" s="619"/>
      <c r="BU40" s="619"/>
      <c r="BV40" s="212"/>
      <c r="BW40" s="618">
        <f t="shared" si="2"/>
        <v>15</v>
      </c>
      <c r="BX40" s="618"/>
      <c r="BY40" s="619" t="str">
        <f>IF('各会計、関係団体の財政状況及び健全化判断比率'!B74="","",'各会計、関係団体の財政状況及び健全化判断比率'!B74)</f>
        <v>熊本県後期高齢者医療広域連合（後期高齢者医療特別会計）</v>
      </c>
      <c r="BZ40" s="619"/>
      <c r="CA40" s="619"/>
      <c r="CB40" s="619"/>
      <c r="CC40" s="619"/>
      <c r="CD40" s="619"/>
      <c r="CE40" s="619"/>
      <c r="CF40" s="619"/>
      <c r="CG40" s="619"/>
      <c r="CH40" s="619"/>
      <c r="CI40" s="619"/>
      <c r="CJ40" s="619"/>
      <c r="CK40" s="619"/>
      <c r="CL40" s="619"/>
      <c r="CM40" s="619"/>
      <c r="CN40" s="212"/>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09"/>
      <c r="DG40" s="620" t="str">
        <f>IF('各会計、関係団体の財政状況及び健全化判断比率'!BR13="","",'各会計、関係団体の財政状況及び健全化判断比率'!BR13)</f>
        <v/>
      </c>
      <c r="DH40" s="620"/>
      <c r="DI40" s="216"/>
      <c r="DJ40" s="184"/>
      <c r="DK40" s="184"/>
      <c r="DL40" s="184"/>
      <c r="DM40" s="184"/>
      <c r="DN40" s="184"/>
      <c r="DO40" s="184"/>
    </row>
    <row r="41" spans="1:119" ht="32.25" customHeight="1" x14ac:dyDescent="0.15">
      <c r="A41" s="185"/>
      <c r="B41" s="211"/>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2"/>
      <c r="U41" s="618" t="str">
        <f t="shared" si="4"/>
        <v/>
      </c>
      <c r="V41" s="618"/>
      <c r="W41" s="619"/>
      <c r="X41" s="619"/>
      <c r="Y41" s="619"/>
      <c r="Z41" s="619"/>
      <c r="AA41" s="619"/>
      <c r="AB41" s="619"/>
      <c r="AC41" s="619"/>
      <c r="AD41" s="619"/>
      <c r="AE41" s="619"/>
      <c r="AF41" s="619"/>
      <c r="AG41" s="619"/>
      <c r="AH41" s="619"/>
      <c r="AI41" s="619"/>
      <c r="AJ41" s="619"/>
      <c r="AK41" s="619"/>
      <c r="AL41" s="212"/>
      <c r="AM41" s="618" t="str">
        <f t="shared" si="0"/>
        <v/>
      </c>
      <c r="AN41" s="618"/>
      <c r="AO41" s="619"/>
      <c r="AP41" s="619"/>
      <c r="AQ41" s="619"/>
      <c r="AR41" s="619"/>
      <c r="AS41" s="619"/>
      <c r="AT41" s="619"/>
      <c r="AU41" s="619"/>
      <c r="AV41" s="619"/>
      <c r="AW41" s="619"/>
      <c r="AX41" s="619"/>
      <c r="AY41" s="619"/>
      <c r="AZ41" s="619"/>
      <c r="BA41" s="619"/>
      <c r="BB41" s="619"/>
      <c r="BC41" s="619"/>
      <c r="BD41" s="212"/>
      <c r="BE41" s="618" t="str">
        <f t="shared" si="1"/>
        <v/>
      </c>
      <c r="BF41" s="618"/>
      <c r="BG41" s="619"/>
      <c r="BH41" s="619"/>
      <c r="BI41" s="619"/>
      <c r="BJ41" s="619"/>
      <c r="BK41" s="619"/>
      <c r="BL41" s="619"/>
      <c r="BM41" s="619"/>
      <c r="BN41" s="619"/>
      <c r="BO41" s="619"/>
      <c r="BP41" s="619"/>
      <c r="BQ41" s="619"/>
      <c r="BR41" s="619"/>
      <c r="BS41" s="619"/>
      <c r="BT41" s="619"/>
      <c r="BU41" s="619"/>
      <c r="BV41" s="212"/>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2"/>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09"/>
      <c r="DG41" s="620" t="str">
        <f>IF('各会計、関係団体の財政状況及び健全化判断比率'!BR14="","",'各会計、関係団体の財政状況及び健全化判断比率'!BR14)</f>
        <v/>
      </c>
      <c r="DH41" s="620"/>
      <c r="DI41" s="216"/>
      <c r="DJ41" s="184"/>
      <c r="DK41" s="184"/>
      <c r="DL41" s="184"/>
      <c r="DM41" s="184"/>
      <c r="DN41" s="184"/>
      <c r="DO41" s="184"/>
    </row>
    <row r="42" spans="1:119" ht="32.25" customHeight="1" x14ac:dyDescent="0.15">
      <c r="A42" s="184"/>
      <c r="B42" s="211"/>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2"/>
      <c r="U42" s="618" t="str">
        <f t="shared" si="4"/>
        <v/>
      </c>
      <c r="V42" s="618"/>
      <c r="W42" s="619"/>
      <c r="X42" s="619"/>
      <c r="Y42" s="619"/>
      <c r="Z42" s="619"/>
      <c r="AA42" s="619"/>
      <c r="AB42" s="619"/>
      <c r="AC42" s="619"/>
      <c r="AD42" s="619"/>
      <c r="AE42" s="619"/>
      <c r="AF42" s="619"/>
      <c r="AG42" s="619"/>
      <c r="AH42" s="619"/>
      <c r="AI42" s="619"/>
      <c r="AJ42" s="619"/>
      <c r="AK42" s="619"/>
      <c r="AL42" s="212"/>
      <c r="AM42" s="618" t="str">
        <f t="shared" si="0"/>
        <v/>
      </c>
      <c r="AN42" s="618"/>
      <c r="AO42" s="619"/>
      <c r="AP42" s="619"/>
      <c r="AQ42" s="619"/>
      <c r="AR42" s="619"/>
      <c r="AS42" s="619"/>
      <c r="AT42" s="619"/>
      <c r="AU42" s="619"/>
      <c r="AV42" s="619"/>
      <c r="AW42" s="619"/>
      <c r="AX42" s="619"/>
      <c r="AY42" s="619"/>
      <c r="AZ42" s="619"/>
      <c r="BA42" s="619"/>
      <c r="BB42" s="619"/>
      <c r="BC42" s="619"/>
      <c r="BD42" s="212"/>
      <c r="BE42" s="618" t="str">
        <f t="shared" si="1"/>
        <v/>
      </c>
      <c r="BF42" s="618"/>
      <c r="BG42" s="619"/>
      <c r="BH42" s="619"/>
      <c r="BI42" s="619"/>
      <c r="BJ42" s="619"/>
      <c r="BK42" s="619"/>
      <c r="BL42" s="619"/>
      <c r="BM42" s="619"/>
      <c r="BN42" s="619"/>
      <c r="BO42" s="619"/>
      <c r="BP42" s="619"/>
      <c r="BQ42" s="619"/>
      <c r="BR42" s="619"/>
      <c r="BS42" s="619"/>
      <c r="BT42" s="619"/>
      <c r="BU42" s="619"/>
      <c r="BV42" s="212"/>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2"/>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09"/>
      <c r="DG42" s="620" t="str">
        <f>IF('各会計、関係団体の財政状況及び健全化判断比率'!BR15="","",'各会計、関係団体の財政状況及び健全化判断比率'!BR15)</f>
        <v/>
      </c>
      <c r="DH42" s="620"/>
      <c r="DI42" s="216"/>
      <c r="DJ42" s="184"/>
      <c r="DK42" s="184"/>
      <c r="DL42" s="184"/>
      <c r="DM42" s="184"/>
      <c r="DN42" s="184"/>
      <c r="DO42" s="184"/>
    </row>
    <row r="43" spans="1:119" ht="32.25" customHeight="1" x14ac:dyDescent="0.15">
      <c r="A43" s="184"/>
      <c r="B43" s="211"/>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2"/>
      <c r="U43" s="618" t="str">
        <f t="shared" si="4"/>
        <v/>
      </c>
      <c r="V43" s="618"/>
      <c r="W43" s="619"/>
      <c r="X43" s="619"/>
      <c r="Y43" s="619"/>
      <c r="Z43" s="619"/>
      <c r="AA43" s="619"/>
      <c r="AB43" s="619"/>
      <c r="AC43" s="619"/>
      <c r="AD43" s="619"/>
      <c r="AE43" s="619"/>
      <c r="AF43" s="619"/>
      <c r="AG43" s="619"/>
      <c r="AH43" s="619"/>
      <c r="AI43" s="619"/>
      <c r="AJ43" s="619"/>
      <c r="AK43" s="619"/>
      <c r="AL43" s="212"/>
      <c r="AM43" s="618" t="str">
        <f t="shared" si="0"/>
        <v/>
      </c>
      <c r="AN43" s="618"/>
      <c r="AO43" s="619"/>
      <c r="AP43" s="619"/>
      <c r="AQ43" s="619"/>
      <c r="AR43" s="619"/>
      <c r="AS43" s="619"/>
      <c r="AT43" s="619"/>
      <c r="AU43" s="619"/>
      <c r="AV43" s="619"/>
      <c r="AW43" s="619"/>
      <c r="AX43" s="619"/>
      <c r="AY43" s="619"/>
      <c r="AZ43" s="619"/>
      <c r="BA43" s="619"/>
      <c r="BB43" s="619"/>
      <c r="BC43" s="619"/>
      <c r="BD43" s="212"/>
      <c r="BE43" s="618" t="str">
        <f t="shared" si="1"/>
        <v/>
      </c>
      <c r="BF43" s="618"/>
      <c r="BG43" s="619"/>
      <c r="BH43" s="619"/>
      <c r="BI43" s="619"/>
      <c r="BJ43" s="619"/>
      <c r="BK43" s="619"/>
      <c r="BL43" s="619"/>
      <c r="BM43" s="619"/>
      <c r="BN43" s="619"/>
      <c r="BO43" s="619"/>
      <c r="BP43" s="619"/>
      <c r="BQ43" s="619"/>
      <c r="BR43" s="619"/>
      <c r="BS43" s="619"/>
      <c r="BT43" s="619"/>
      <c r="BU43" s="619"/>
      <c r="BV43" s="212"/>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2"/>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09"/>
      <c r="DG43" s="620" t="str">
        <f>IF('各会計、関係団体の財政状況及び健全化判断比率'!BR16="","",'各会計、関係団体の財政状況及び健全化判断比率'!BR16)</f>
        <v/>
      </c>
      <c r="DH43" s="620"/>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202</v>
      </c>
      <c r="C46" s="184"/>
      <c r="D46" s="184"/>
      <c r="E46" s="184" t="s">
        <v>203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206</v>
      </c>
    </row>
    <row r="50" spans="5:5" x14ac:dyDescent="0.15">
      <c r="E50" s="186" t="s">
        <v>207</v>
      </c>
    </row>
    <row r="51" spans="5:5" x14ac:dyDescent="0.15">
      <c r="E51" s="186" t="s">
        <v>208</v>
      </c>
    </row>
    <row r="52" spans="5:5" x14ac:dyDescent="0.15">
      <c r="E52" s="186" t="s">
        <v>209</v>
      </c>
    </row>
    <row r="53" spans="5:5" x14ac:dyDescent="0.15"/>
    <row r="54" spans="5:5" x14ac:dyDescent="0.15"/>
    <row r="55" spans="5:5" x14ac:dyDescent="0.15"/>
    <row r="56" spans="5:5" x14ac:dyDescent="0.15"/>
  </sheetData>
  <sheetProtection algorithmName="SHA-512" hashValue="R+4QPgi3lNMKRzvyfkP3xxtKHBpIimy3LUaK/iByCGoz1foOFiOJScD8EbM89O+u09G2DXfNUdIOD25i0gehlw==" saltValue="CWfee4/3VYQrga7goAyC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570</v>
      </c>
      <c r="D34" s="1210"/>
      <c r="E34" s="1211"/>
      <c r="F34" s="32">
        <v>9.39</v>
      </c>
      <c r="G34" s="33">
        <v>16.09</v>
      </c>
      <c r="H34" s="33">
        <v>11.75</v>
      </c>
      <c r="I34" s="33">
        <v>9.44</v>
      </c>
      <c r="J34" s="34">
        <v>8.15</v>
      </c>
      <c r="K34" s="22"/>
      <c r="L34" s="22"/>
      <c r="M34" s="22"/>
      <c r="N34" s="22"/>
      <c r="O34" s="22"/>
      <c r="P34" s="22"/>
    </row>
    <row r="35" spans="1:16" ht="39" customHeight="1" x14ac:dyDescent="0.15">
      <c r="A35" s="22"/>
      <c r="B35" s="35"/>
      <c r="C35" s="1204" t="s">
        <v>571</v>
      </c>
      <c r="D35" s="1205"/>
      <c r="E35" s="1206"/>
      <c r="F35" s="36">
        <v>2.75</v>
      </c>
      <c r="G35" s="37">
        <v>5.5</v>
      </c>
      <c r="H35" s="37">
        <v>4.8899999999999997</v>
      </c>
      <c r="I35" s="37">
        <v>4.47</v>
      </c>
      <c r="J35" s="38">
        <v>4.08</v>
      </c>
      <c r="K35" s="22"/>
      <c r="L35" s="22"/>
      <c r="M35" s="22"/>
      <c r="N35" s="22"/>
      <c r="O35" s="22"/>
      <c r="P35" s="22"/>
    </row>
    <row r="36" spans="1:16" ht="39" customHeight="1" x14ac:dyDescent="0.15">
      <c r="A36" s="22"/>
      <c r="B36" s="35"/>
      <c r="C36" s="1204" t="s">
        <v>572</v>
      </c>
      <c r="D36" s="1205"/>
      <c r="E36" s="1206"/>
      <c r="F36" s="36">
        <v>10.89</v>
      </c>
      <c r="G36" s="37">
        <v>9.81</v>
      </c>
      <c r="H36" s="37">
        <v>5.54</v>
      </c>
      <c r="I36" s="37">
        <v>4.51</v>
      </c>
      <c r="J36" s="38">
        <v>4.03</v>
      </c>
      <c r="K36" s="22"/>
      <c r="L36" s="22"/>
      <c r="M36" s="22"/>
      <c r="N36" s="22"/>
      <c r="O36" s="22"/>
      <c r="P36" s="22"/>
    </row>
    <row r="37" spans="1:16" ht="39" customHeight="1" x14ac:dyDescent="0.15">
      <c r="A37" s="22"/>
      <c r="B37" s="35"/>
      <c r="C37" s="1204" t="s">
        <v>573</v>
      </c>
      <c r="D37" s="1205"/>
      <c r="E37" s="1206"/>
      <c r="F37" s="36">
        <v>2.16</v>
      </c>
      <c r="G37" s="37">
        <v>1.79</v>
      </c>
      <c r="H37" s="37">
        <v>2.82</v>
      </c>
      <c r="I37" s="37">
        <v>2.65</v>
      </c>
      <c r="J37" s="38">
        <v>2.13</v>
      </c>
      <c r="K37" s="22"/>
      <c r="L37" s="22"/>
      <c r="M37" s="22"/>
      <c r="N37" s="22"/>
      <c r="O37" s="22"/>
      <c r="P37" s="22"/>
    </row>
    <row r="38" spans="1:16" ht="39" customHeight="1" x14ac:dyDescent="0.15">
      <c r="A38" s="22"/>
      <c r="B38" s="35"/>
      <c r="C38" s="1204" t="s">
        <v>574</v>
      </c>
      <c r="D38" s="1205"/>
      <c r="E38" s="1206"/>
      <c r="F38" s="36">
        <v>0.15</v>
      </c>
      <c r="G38" s="37">
        <v>0.21</v>
      </c>
      <c r="H38" s="37">
        <v>0.25</v>
      </c>
      <c r="I38" s="37">
        <v>0.26</v>
      </c>
      <c r="J38" s="38">
        <v>0.28999999999999998</v>
      </c>
      <c r="K38" s="22"/>
      <c r="L38" s="22"/>
      <c r="M38" s="22"/>
      <c r="N38" s="22"/>
      <c r="O38" s="22"/>
      <c r="P38" s="22"/>
    </row>
    <row r="39" spans="1:16" ht="39" customHeight="1" x14ac:dyDescent="0.15">
      <c r="A39" s="22"/>
      <c r="B39" s="35"/>
      <c r="C39" s="1204" t="s">
        <v>575</v>
      </c>
      <c r="D39" s="1205"/>
      <c r="E39" s="1206"/>
      <c r="F39" s="36">
        <v>0.28999999999999998</v>
      </c>
      <c r="G39" s="37">
        <v>0.44</v>
      </c>
      <c r="H39" s="37">
        <v>3.38</v>
      </c>
      <c r="I39" s="37">
        <v>0.16</v>
      </c>
      <c r="J39" s="38">
        <v>0.27</v>
      </c>
      <c r="K39" s="22"/>
      <c r="L39" s="22"/>
      <c r="M39" s="22"/>
      <c r="N39" s="22"/>
      <c r="O39" s="22"/>
      <c r="P39" s="22"/>
    </row>
    <row r="40" spans="1:16" ht="39" customHeight="1" x14ac:dyDescent="0.15">
      <c r="A40" s="22"/>
      <c r="B40" s="35"/>
      <c r="C40" s="1204" t="s">
        <v>576</v>
      </c>
      <c r="D40" s="1205"/>
      <c r="E40" s="1206"/>
      <c r="F40" s="36">
        <v>0.04</v>
      </c>
      <c r="G40" s="37">
        <v>0.1</v>
      </c>
      <c r="H40" s="37" t="s">
        <v>577</v>
      </c>
      <c r="I40" s="37" t="s">
        <v>578</v>
      </c>
      <c r="J40" s="38">
        <v>0.08</v>
      </c>
      <c r="K40" s="22"/>
      <c r="L40" s="22"/>
      <c r="M40" s="22"/>
      <c r="N40" s="22"/>
      <c r="O40" s="22"/>
      <c r="P40" s="22"/>
    </row>
    <row r="41" spans="1:16" ht="39" customHeight="1" x14ac:dyDescent="0.15">
      <c r="A41" s="22"/>
      <c r="B41" s="35"/>
      <c r="C41" s="1204" t="s">
        <v>579</v>
      </c>
      <c r="D41" s="1205"/>
      <c r="E41" s="1206"/>
      <c r="F41" s="36">
        <v>2.73</v>
      </c>
      <c r="G41" s="37">
        <v>0.03</v>
      </c>
      <c r="H41" s="37">
        <v>0.24</v>
      </c>
      <c r="I41" s="37">
        <v>0.04</v>
      </c>
      <c r="J41" s="38">
        <v>0.04</v>
      </c>
      <c r="K41" s="22"/>
      <c r="L41" s="22"/>
      <c r="M41" s="22"/>
      <c r="N41" s="22"/>
      <c r="O41" s="22"/>
      <c r="P41" s="22"/>
    </row>
    <row r="42" spans="1:16" ht="39" customHeight="1" x14ac:dyDescent="0.15">
      <c r="A42" s="22"/>
      <c r="B42" s="39"/>
      <c r="C42" s="1204" t="s">
        <v>580</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581</v>
      </c>
      <c r="D43" s="1208"/>
      <c r="E43" s="120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4rGZa07TiKpXCDbwzpLbXBSXXywuFP58iQo0+Qxzt/aepdDzfGRrUa8SQ5EKyiPivTyi2rW5LDD4Lz7Tr/ZDA==" saltValue="KYHf9vUuFdKS+OyQJTVD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7" zoomScaleNormal="8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600</v>
      </c>
      <c r="L45" s="60">
        <v>680</v>
      </c>
      <c r="M45" s="60">
        <v>709</v>
      </c>
      <c r="N45" s="60">
        <v>975</v>
      </c>
      <c r="O45" s="61">
        <v>1301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15</v>
      </c>
      <c r="F48" s="1220"/>
      <c r="G48" s="1220"/>
      <c r="H48" s="1220"/>
      <c r="I48" s="1220"/>
      <c r="J48" s="1221"/>
      <c r="K48" s="63">
        <v>216</v>
      </c>
      <c r="L48" s="64">
        <v>184</v>
      </c>
      <c r="M48" s="64">
        <v>213</v>
      </c>
      <c r="N48" s="64">
        <v>201</v>
      </c>
      <c r="O48" s="65">
        <v>191</v>
      </c>
      <c r="P48" s="48"/>
      <c r="Q48" s="48"/>
      <c r="R48" s="48"/>
      <c r="S48" s="48"/>
      <c r="T48" s="48"/>
      <c r="U48" s="48"/>
    </row>
    <row r="49" spans="1:21" ht="30.75" customHeight="1" x14ac:dyDescent="0.15">
      <c r="A49" s="48"/>
      <c r="B49" s="1214"/>
      <c r="C49" s="1215"/>
      <c r="D49" s="62"/>
      <c r="E49" s="1220" t="s">
        <v>16</v>
      </c>
      <c r="F49" s="1220"/>
      <c r="G49" s="1220"/>
      <c r="H49" s="1220"/>
      <c r="I49" s="1220"/>
      <c r="J49" s="1221"/>
      <c r="K49" s="63">
        <v>9</v>
      </c>
      <c r="L49" s="64">
        <v>34</v>
      </c>
      <c r="M49" s="64">
        <v>39</v>
      </c>
      <c r="N49" s="64">
        <v>41</v>
      </c>
      <c r="O49" s="65">
        <v>41</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v>0</v>
      </c>
      <c r="N50" s="64">
        <v>0</v>
      </c>
      <c r="O50" s="65" t="s">
        <v>520</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1</v>
      </c>
      <c r="M51" s="64">
        <v>1</v>
      </c>
      <c r="N51" s="64">
        <v>2</v>
      </c>
      <c r="O51" s="65" t="s">
        <v>520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615</v>
      </c>
      <c r="L52" s="64">
        <v>633</v>
      </c>
      <c r="M52" s="64">
        <v>619</v>
      </c>
      <c r="N52" s="64">
        <v>859</v>
      </c>
      <c r="O52" s="65">
        <v>1000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210</v>
      </c>
      <c r="L53" s="69">
        <v>266</v>
      </c>
      <c r="M53" s="69">
        <v>343</v>
      </c>
      <c r="N53" s="69">
        <v>360</v>
      </c>
      <c r="O53" s="70">
        <v>533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596</v>
      </c>
      <c r="L57" s="84" t="s">
        <v>596</v>
      </c>
      <c r="M57" s="84" t="s">
        <v>596</v>
      </c>
      <c r="N57" s="84" t="s">
        <v>596</v>
      </c>
      <c r="O57" s="85" t="s">
        <v>596</v>
      </c>
    </row>
    <row r="58" spans="1:21" ht="31.5" customHeight="1" thickBot="1" x14ac:dyDescent="0.2">
      <c r="B58" s="1230"/>
      <c r="C58" s="1231"/>
      <c r="D58" s="1235" t="s">
        <v>27</v>
      </c>
      <c r="E58" s="1236"/>
      <c r="F58" s="1236"/>
      <c r="G58" s="1236"/>
      <c r="H58" s="1236"/>
      <c r="I58" s="1236"/>
      <c r="J58" s="1237"/>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4hxlqVeZyLO4WEANhHuiFPbAnkwvoBbHL58w2p49WZnY/gCZ+c+se+7gY60XftDPSoaGJN7rlU4pFbVIieMzQ==" saltValue="GJlDHF1hypNf+NlHqXkE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1" zoomScaleNormal="7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38" t="s">
        <v>30</v>
      </c>
      <c r="C41" s="1239"/>
      <c r="D41" s="102"/>
      <c r="E41" s="1244" t="s">
        <v>31</v>
      </c>
      <c r="F41" s="1244"/>
      <c r="G41" s="1244"/>
      <c r="H41" s="1245"/>
      <c r="I41" s="103">
        <v>10299</v>
      </c>
      <c r="J41" s="104">
        <v>13026</v>
      </c>
      <c r="K41" s="104">
        <v>14933</v>
      </c>
      <c r="L41" s="104">
        <v>16370</v>
      </c>
      <c r="M41" s="105">
        <v>16444</v>
      </c>
    </row>
    <row r="42" spans="2:13" ht="27.75" customHeight="1" x14ac:dyDescent="0.15">
      <c r="B42" s="1240"/>
      <c r="C42" s="1241"/>
      <c r="D42" s="106"/>
      <c r="E42" s="1246" t="s">
        <v>32</v>
      </c>
      <c r="F42" s="1246"/>
      <c r="G42" s="1246"/>
      <c r="H42" s="1247"/>
      <c r="I42" s="107" t="s">
        <v>520</v>
      </c>
      <c r="J42" s="108" t="s">
        <v>520</v>
      </c>
      <c r="K42" s="108" t="s">
        <v>520</v>
      </c>
      <c r="L42" s="108" t="s">
        <v>520</v>
      </c>
      <c r="M42" s="109" t="s">
        <v>520</v>
      </c>
    </row>
    <row r="43" spans="2:13" ht="27.75" customHeight="1" x14ac:dyDescent="0.15">
      <c r="B43" s="1240"/>
      <c r="C43" s="1241"/>
      <c r="D43" s="106"/>
      <c r="E43" s="1246" t="s">
        <v>33</v>
      </c>
      <c r="F43" s="1246"/>
      <c r="G43" s="1246"/>
      <c r="H43" s="1247"/>
      <c r="I43" s="107">
        <v>2709</v>
      </c>
      <c r="J43" s="108">
        <v>2581</v>
      </c>
      <c r="K43" s="108">
        <v>2549</v>
      </c>
      <c r="L43" s="108">
        <v>2425</v>
      </c>
      <c r="M43" s="109">
        <v>2389</v>
      </c>
    </row>
    <row r="44" spans="2:13" ht="27.75" customHeight="1" x14ac:dyDescent="0.15">
      <c r="B44" s="1240"/>
      <c r="C44" s="1241"/>
      <c r="D44" s="106"/>
      <c r="E44" s="1246" t="s">
        <v>34</v>
      </c>
      <c r="F44" s="1246"/>
      <c r="G44" s="1246"/>
      <c r="H44" s="1247"/>
      <c r="I44" s="107">
        <v>779</v>
      </c>
      <c r="J44" s="108">
        <v>751</v>
      </c>
      <c r="K44" s="108">
        <v>704</v>
      </c>
      <c r="L44" s="108">
        <v>685</v>
      </c>
      <c r="M44" s="109">
        <v>675</v>
      </c>
    </row>
    <row r="45" spans="2:13" ht="27.75" customHeight="1" x14ac:dyDescent="0.15">
      <c r="B45" s="1240"/>
      <c r="C45" s="1241"/>
      <c r="D45" s="106"/>
      <c r="E45" s="1246" t="s">
        <v>35</v>
      </c>
      <c r="F45" s="1246"/>
      <c r="G45" s="1246"/>
      <c r="H45" s="1247"/>
      <c r="I45" s="107">
        <v>1157</v>
      </c>
      <c r="J45" s="108">
        <v>1124</v>
      </c>
      <c r="K45" s="108">
        <v>1037</v>
      </c>
      <c r="L45" s="108">
        <v>1009</v>
      </c>
      <c r="M45" s="109">
        <v>1022</v>
      </c>
    </row>
    <row r="46" spans="2:13" ht="27.75" customHeight="1" x14ac:dyDescent="0.15">
      <c r="B46" s="1240"/>
      <c r="C46" s="1241"/>
      <c r="D46" s="110"/>
      <c r="E46" s="1246" t="s">
        <v>36</v>
      </c>
      <c r="F46" s="1246"/>
      <c r="G46" s="1246"/>
      <c r="H46" s="1247"/>
      <c r="I46" s="107" t="s">
        <v>520</v>
      </c>
      <c r="J46" s="108" t="s">
        <v>520</v>
      </c>
      <c r="K46" s="108" t="s">
        <v>520</v>
      </c>
      <c r="L46" s="108" t="s">
        <v>520</v>
      </c>
      <c r="M46" s="109" t="s">
        <v>520</v>
      </c>
    </row>
    <row r="47" spans="2:13" ht="27.75" customHeight="1" x14ac:dyDescent="0.15">
      <c r="B47" s="1240"/>
      <c r="C47" s="1241"/>
      <c r="D47" s="111"/>
      <c r="E47" s="1248" t="s">
        <v>37</v>
      </c>
      <c r="F47" s="1249"/>
      <c r="G47" s="1249"/>
      <c r="H47" s="1250"/>
      <c r="I47" s="107" t="s">
        <v>520</v>
      </c>
      <c r="J47" s="108" t="s">
        <v>520</v>
      </c>
      <c r="K47" s="108" t="s">
        <v>520</v>
      </c>
      <c r="L47" s="108" t="s">
        <v>520</v>
      </c>
      <c r="M47" s="109" t="s">
        <v>520</v>
      </c>
    </row>
    <row r="48" spans="2:13" ht="27.75" customHeight="1" x14ac:dyDescent="0.15">
      <c r="B48" s="1240"/>
      <c r="C48" s="1241"/>
      <c r="D48" s="106"/>
      <c r="E48" s="1246" t="s">
        <v>38</v>
      </c>
      <c r="F48" s="1246"/>
      <c r="G48" s="1246"/>
      <c r="H48" s="1247"/>
      <c r="I48" s="107" t="s">
        <v>520</v>
      </c>
      <c r="J48" s="108" t="s">
        <v>520</v>
      </c>
      <c r="K48" s="108" t="s">
        <v>520</v>
      </c>
      <c r="L48" s="108" t="s">
        <v>520</v>
      </c>
      <c r="M48" s="109" t="s">
        <v>520</v>
      </c>
    </row>
    <row r="49" spans="2:13" ht="27.75" customHeight="1" x14ac:dyDescent="0.15">
      <c r="B49" s="1242"/>
      <c r="C49" s="1243"/>
      <c r="D49" s="106"/>
      <c r="E49" s="1246" t="s">
        <v>39</v>
      </c>
      <c r="F49" s="1246"/>
      <c r="G49" s="1246"/>
      <c r="H49" s="1247"/>
      <c r="I49" s="107" t="s">
        <v>520</v>
      </c>
      <c r="J49" s="108" t="s">
        <v>520</v>
      </c>
      <c r="K49" s="108" t="s">
        <v>520</v>
      </c>
      <c r="L49" s="108" t="s">
        <v>520</v>
      </c>
      <c r="M49" s="109" t="s">
        <v>520</v>
      </c>
    </row>
    <row r="50" spans="2:13" ht="27.75" customHeight="1" x14ac:dyDescent="0.15">
      <c r="B50" s="1251" t="s">
        <v>40</v>
      </c>
      <c r="C50" s="1252"/>
      <c r="D50" s="112"/>
      <c r="E50" s="1246" t="s">
        <v>41</v>
      </c>
      <c r="F50" s="1246"/>
      <c r="G50" s="1246"/>
      <c r="H50" s="1247"/>
      <c r="I50" s="107">
        <v>1225</v>
      </c>
      <c r="J50" s="108">
        <v>1677</v>
      </c>
      <c r="K50" s="108">
        <v>1887</v>
      </c>
      <c r="L50" s="108">
        <v>2353</v>
      </c>
      <c r="M50" s="109">
        <v>3317</v>
      </c>
    </row>
    <row r="51" spans="2:13" ht="27.75" customHeight="1" x14ac:dyDescent="0.15">
      <c r="B51" s="1240"/>
      <c r="C51" s="1241"/>
      <c r="D51" s="106"/>
      <c r="E51" s="1246" t="s">
        <v>42</v>
      </c>
      <c r="F51" s="1246"/>
      <c r="G51" s="1246"/>
      <c r="H51" s="1247"/>
      <c r="I51" s="107">
        <v>87</v>
      </c>
      <c r="J51" s="108">
        <v>75</v>
      </c>
      <c r="K51" s="108">
        <v>133</v>
      </c>
      <c r="L51" s="108">
        <v>812</v>
      </c>
      <c r="M51" s="109">
        <v>817</v>
      </c>
    </row>
    <row r="52" spans="2:13" ht="27.75" customHeight="1" x14ac:dyDescent="0.15">
      <c r="B52" s="1242"/>
      <c r="C52" s="1243"/>
      <c r="D52" s="106"/>
      <c r="E52" s="1246" t="s">
        <v>43</v>
      </c>
      <c r="F52" s="1246"/>
      <c r="G52" s="1246"/>
      <c r="H52" s="1247"/>
      <c r="I52" s="107">
        <v>9346</v>
      </c>
      <c r="J52" s="108">
        <v>11525</v>
      </c>
      <c r="K52" s="108">
        <v>12842</v>
      </c>
      <c r="L52" s="108">
        <v>13418</v>
      </c>
      <c r="M52" s="109">
        <v>13120</v>
      </c>
    </row>
    <row r="53" spans="2:13" ht="27.75" customHeight="1" thickBot="1" x14ac:dyDescent="0.2">
      <c r="B53" s="1253" t="s">
        <v>44</v>
      </c>
      <c r="C53" s="1254"/>
      <c r="D53" s="113"/>
      <c r="E53" s="1255" t="s">
        <v>45</v>
      </c>
      <c r="F53" s="1255"/>
      <c r="G53" s="1255"/>
      <c r="H53" s="1256"/>
      <c r="I53" s="114">
        <v>4286</v>
      </c>
      <c r="J53" s="115">
        <v>4205</v>
      </c>
      <c r="K53" s="115">
        <v>4361</v>
      </c>
      <c r="L53" s="115">
        <v>3905</v>
      </c>
      <c r="M53" s="116">
        <v>3276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Qv28xpPsbv9Gttdrz9dH9bNcRdb/QPfIYO1+QyYIJ3UvdugYY/Rs29k3OI0L/dkOWmxEi78qptxXSYFMpqIwg==" saltValue="UCnxOzBt/ZrTEfJjbA/k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1" zoomScaleNormal="71" zoomScaleSheetLayoutView="100" workbookViewId="0">
      <selection activeCell="F54" sqref="F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741</v>
      </c>
      <c r="G55" s="128">
        <v>801</v>
      </c>
      <c r="H55" s="129">
        <v>1087</v>
      </c>
    </row>
    <row r="56" spans="2:8" ht="52.5" customHeight="1" x14ac:dyDescent="0.15">
      <c r="B56" s="130"/>
      <c r="C56" s="1267" t="s">
        <v>49</v>
      </c>
      <c r="D56" s="1267"/>
      <c r="E56" s="1268"/>
      <c r="F56" s="131">
        <v>133</v>
      </c>
      <c r="G56" s="131">
        <v>268</v>
      </c>
      <c r="H56" s="132">
        <v>249</v>
      </c>
    </row>
    <row r="57" spans="2:8" ht="53.25" customHeight="1" x14ac:dyDescent="0.15">
      <c r="B57" s="130"/>
      <c r="C57" s="1269" t="s">
        <v>50</v>
      </c>
      <c r="D57" s="1269"/>
      <c r="E57" s="1270"/>
      <c r="F57" s="133">
        <v>833</v>
      </c>
      <c r="G57" s="133">
        <v>1030</v>
      </c>
      <c r="H57" s="134">
        <v>1651</v>
      </c>
    </row>
    <row r="58" spans="2:8" ht="45.75" customHeight="1" x14ac:dyDescent="0.15">
      <c r="B58" s="135"/>
      <c r="C58" s="1257" t="s">
        <v>597</v>
      </c>
      <c r="D58" s="1258"/>
      <c r="E58" s="1259"/>
      <c r="F58" s="136">
        <v>302</v>
      </c>
      <c r="G58" s="136">
        <v>535</v>
      </c>
      <c r="H58" s="136">
        <v>1229</v>
      </c>
    </row>
    <row r="59" spans="2:8" ht="45.75" customHeight="1" x14ac:dyDescent="0.15">
      <c r="B59" s="135"/>
      <c r="C59" s="1257" t="s">
        <v>598</v>
      </c>
      <c r="D59" s="1258"/>
      <c r="E59" s="1259"/>
      <c r="F59" s="136">
        <v>408</v>
      </c>
      <c r="G59" s="136">
        <v>378</v>
      </c>
      <c r="H59" s="136">
        <v>308</v>
      </c>
    </row>
    <row r="60" spans="2:8" ht="45.75" customHeight="1" x14ac:dyDescent="0.15">
      <c r="B60" s="135"/>
      <c r="C60" s="1257" t="s">
        <v>599</v>
      </c>
      <c r="D60" s="1258"/>
      <c r="E60" s="1259"/>
      <c r="F60" s="136">
        <v>62</v>
      </c>
      <c r="G60" s="136">
        <v>51</v>
      </c>
      <c r="H60" s="136">
        <v>48</v>
      </c>
    </row>
    <row r="61" spans="2:8" ht="45.75" customHeight="1" x14ac:dyDescent="0.15">
      <c r="B61" s="135"/>
      <c r="C61" s="1257" t="s">
        <v>600</v>
      </c>
      <c r="D61" s="1258"/>
      <c r="E61" s="1259"/>
      <c r="F61" s="136">
        <v>26</v>
      </c>
      <c r="G61" s="136">
        <v>26</v>
      </c>
      <c r="H61" s="136">
        <v>26</v>
      </c>
    </row>
    <row r="62" spans="2:8" ht="45.75" customHeight="1" thickBot="1" x14ac:dyDescent="0.2">
      <c r="B62" s="137"/>
      <c r="C62" s="1260" t="s">
        <v>601</v>
      </c>
      <c r="D62" s="1261"/>
      <c r="E62" s="1262"/>
      <c r="F62" s="138">
        <v>15</v>
      </c>
      <c r="G62" s="138">
        <v>19</v>
      </c>
      <c r="H62" s="138">
        <v>19</v>
      </c>
    </row>
    <row r="63" spans="2:8" ht="52.5" customHeight="1" thickBot="1" x14ac:dyDescent="0.2">
      <c r="B63" s="139"/>
      <c r="C63" s="1263" t="s">
        <v>51</v>
      </c>
      <c r="D63" s="1263"/>
      <c r="E63" s="1264"/>
      <c r="F63" s="140">
        <v>1707</v>
      </c>
      <c r="G63" s="140">
        <v>2098</v>
      </c>
      <c r="H63" s="141">
        <v>2987</v>
      </c>
    </row>
    <row r="64" spans="2:8" ht="15" customHeight="1" x14ac:dyDescent="0.15"/>
  </sheetData>
  <sheetProtection algorithmName="SHA-512" hashValue="WzDsyNaRiEvax9tvnppr/DFwscgfuQBKBl5DWqM6OTo8A4PueuDImmbB93yw5HJKN3+svl8QImnWMvAzvIAlxQ==" saltValue="ggoXYQuyNUvTa/7tL3rE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FECB-7EB9-470D-B033-77346206AC36}">
  <sheetPr>
    <pageSetUpPr fitToPage="1"/>
  </sheetPr>
  <dimension ref="A1:WZM160"/>
  <sheetViews>
    <sheetView showGridLines="0" topLeftCell="A52" zoomScale="73" zoomScaleNormal="73"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0"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607</v>
      </c>
      <c r="AO51" s="1309"/>
      <c r="AP51" s="1309"/>
      <c r="AQ51" s="1309"/>
      <c r="AR51" s="1309"/>
      <c r="AS51" s="1309"/>
      <c r="AT51" s="1309"/>
      <c r="AU51" s="1309"/>
      <c r="AV51" s="1309"/>
      <c r="AW51" s="1309"/>
      <c r="AX51" s="1309"/>
      <c r="AY51" s="1309"/>
      <c r="AZ51" s="1309"/>
      <c r="BA51" s="1309"/>
      <c r="BB51" s="1309" t="s">
        <v>608</v>
      </c>
      <c r="BC51" s="1309"/>
      <c r="BD51" s="1309"/>
      <c r="BE51" s="1309"/>
      <c r="BF51" s="1309"/>
      <c r="BG51" s="1309"/>
      <c r="BH51" s="1309"/>
      <c r="BI51" s="1309"/>
      <c r="BJ51" s="1309"/>
      <c r="BK51" s="1309"/>
      <c r="BL51" s="1309"/>
      <c r="BM51" s="1309"/>
      <c r="BN51" s="1309"/>
      <c r="BO51" s="1309"/>
      <c r="BP51" s="1310">
        <v>107.9</v>
      </c>
      <c r="BQ51" s="1310"/>
      <c r="BR51" s="1310"/>
      <c r="BS51" s="1310"/>
      <c r="BT51" s="1310"/>
      <c r="BU51" s="1310"/>
      <c r="BV51" s="1310"/>
      <c r="BW51" s="1310"/>
      <c r="BX51" s="1310">
        <v>106</v>
      </c>
      <c r="BY51" s="1310"/>
      <c r="BZ51" s="1310"/>
      <c r="CA51" s="1310"/>
      <c r="CB51" s="1310"/>
      <c r="CC51" s="1310"/>
      <c r="CD51" s="1310"/>
      <c r="CE51" s="1310"/>
      <c r="CF51" s="1310">
        <v>112.2</v>
      </c>
      <c r="CG51" s="1310"/>
      <c r="CH51" s="1310"/>
      <c r="CI51" s="1310"/>
      <c r="CJ51" s="1310"/>
      <c r="CK51" s="1310"/>
      <c r="CL51" s="1310"/>
      <c r="CM51" s="1310"/>
      <c r="CN51" s="1310">
        <v>98.6</v>
      </c>
      <c r="CO51" s="1310"/>
      <c r="CP51" s="1310"/>
      <c r="CQ51" s="1310"/>
      <c r="CR51" s="1310"/>
      <c r="CS51" s="1310"/>
      <c r="CT51" s="1310"/>
      <c r="CU51" s="1310"/>
      <c r="CV51" s="1310">
        <v>77.8</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609</v>
      </c>
      <c r="BC53" s="1309"/>
      <c r="BD53" s="1309"/>
      <c r="BE53" s="1309"/>
      <c r="BF53" s="1309"/>
      <c r="BG53" s="1309"/>
      <c r="BH53" s="1309"/>
      <c r="BI53" s="1309"/>
      <c r="BJ53" s="1309"/>
      <c r="BK53" s="1309"/>
      <c r="BL53" s="1309"/>
      <c r="BM53" s="1309"/>
      <c r="BN53" s="1309"/>
      <c r="BO53" s="1309"/>
      <c r="BP53" s="1310">
        <v>62.3</v>
      </c>
      <c r="BQ53" s="1310"/>
      <c r="BR53" s="1310"/>
      <c r="BS53" s="1310"/>
      <c r="BT53" s="1310"/>
      <c r="BU53" s="1310"/>
      <c r="BV53" s="1310"/>
      <c r="BW53" s="1310"/>
      <c r="BX53" s="1310">
        <v>59.8</v>
      </c>
      <c r="BY53" s="1310"/>
      <c r="BZ53" s="1310"/>
      <c r="CA53" s="1310"/>
      <c r="CB53" s="1310"/>
      <c r="CC53" s="1310"/>
      <c r="CD53" s="1310"/>
      <c r="CE53" s="1310"/>
      <c r="CF53" s="1310">
        <v>58.6</v>
      </c>
      <c r="CG53" s="1310"/>
      <c r="CH53" s="1310"/>
      <c r="CI53" s="1310"/>
      <c r="CJ53" s="1310"/>
      <c r="CK53" s="1310"/>
      <c r="CL53" s="1310"/>
      <c r="CM53" s="1310"/>
      <c r="CN53" s="1310">
        <v>59.7</v>
      </c>
      <c r="CO53" s="1310"/>
      <c r="CP53" s="1310"/>
      <c r="CQ53" s="1310"/>
      <c r="CR53" s="1310"/>
      <c r="CS53" s="1310"/>
      <c r="CT53" s="1310"/>
      <c r="CU53" s="1310"/>
      <c r="CV53" s="1310">
        <v>59.5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610</v>
      </c>
      <c r="AO55" s="1305"/>
      <c r="AP55" s="1305"/>
      <c r="AQ55" s="1305"/>
      <c r="AR55" s="1305"/>
      <c r="AS55" s="1305"/>
      <c r="AT55" s="1305"/>
      <c r="AU55" s="1305"/>
      <c r="AV55" s="1305"/>
      <c r="AW55" s="1305"/>
      <c r="AX55" s="1305"/>
      <c r="AY55" s="1305"/>
      <c r="AZ55" s="1305"/>
      <c r="BA55" s="1305"/>
      <c r="BB55" s="1309" t="s">
        <v>608</v>
      </c>
      <c r="BC55" s="1309"/>
      <c r="BD55" s="1309"/>
      <c r="BE55" s="1309"/>
      <c r="BF55" s="1309"/>
      <c r="BG55" s="1309"/>
      <c r="BH55" s="1309"/>
      <c r="BI55" s="1309"/>
      <c r="BJ55" s="1309"/>
      <c r="BK55" s="1309"/>
      <c r="BL55" s="1309"/>
      <c r="BM55" s="1309"/>
      <c r="BN55" s="1309"/>
      <c r="BO55" s="1309"/>
      <c r="BP55" s="1310">
        <v>32.9</v>
      </c>
      <c r="BQ55" s="1310"/>
      <c r="BR55" s="1310"/>
      <c r="BS55" s="1310"/>
      <c r="BT55" s="1310"/>
      <c r="BU55" s="1310"/>
      <c r="BV55" s="1310"/>
      <c r="BW55" s="1310"/>
      <c r="BX55" s="1310">
        <v>28.5</v>
      </c>
      <c r="BY55" s="1310"/>
      <c r="BZ55" s="1310"/>
      <c r="CA55" s="1310"/>
      <c r="CB55" s="1310"/>
      <c r="CC55" s="1310"/>
      <c r="CD55" s="1310"/>
      <c r="CE55" s="1310"/>
      <c r="CF55" s="1310">
        <v>20.5</v>
      </c>
      <c r="CG55" s="1310"/>
      <c r="CH55" s="1310"/>
      <c r="CI55" s="1310"/>
      <c r="CJ55" s="1310"/>
      <c r="CK55" s="1310"/>
      <c r="CL55" s="1310"/>
      <c r="CM55" s="1310"/>
      <c r="CN55" s="1310">
        <v>21.4</v>
      </c>
      <c r="CO55" s="1310"/>
      <c r="CP55" s="1310"/>
      <c r="CQ55" s="1310"/>
      <c r="CR55" s="1310"/>
      <c r="CS55" s="1310"/>
      <c r="CT55" s="1310"/>
      <c r="CU55" s="1310"/>
      <c r="CV55" s="1310">
        <v>12.8</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609</v>
      </c>
      <c r="BC57" s="1309"/>
      <c r="BD57" s="1309"/>
      <c r="BE57" s="1309"/>
      <c r="BF57" s="1309"/>
      <c r="BG57" s="1309"/>
      <c r="BH57" s="1309"/>
      <c r="BI57" s="1309"/>
      <c r="BJ57" s="1309"/>
      <c r="BK57" s="1309"/>
      <c r="BL57" s="1309"/>
      <c r="BM57" s="1309"/>
      <c r="BN57" s="1309"/>
      <c r="BO57" s="1309"/>
      <c r="BP57" s="1310">
        <v>57</v>
      </c>
      <c r="BQ57" s="1310"/>
      <c r="BR57" s="1310"/>
      <c r="BS57" s="1310"/>
      <c r="BT57" s="1310"/>
      <c r="BU57" s="1310"/>
      <c r="BV57" s="1310"/>
      <c r="BW57" s="1310"/>
      <c r="BX57" s="1310">
        <v>59.7</v>
      </c>
      <c r="BY57" s="1310"/>
      <c r="BZ57" s="1310"/>
      <c r="CA57" s="1310"/>
      <c r="CB57" s="1310"/>
      <c r="CC57" s="1310"/>
      <c r="CD57" s="1310"/>
      <c r="CE57" s="1310"/>
      <c r="CF57" s="1310">
        <v>60</v>
      </c>
      <c r="CG57" s="1310"/>
      <c r="CH57" s="1310"/>
      <c r="CI57" s="1310"/>
      <c r="CJ57" s="1310"/>
      <c r="CK57" s="1310"/>
      <c r="CL57" s="1310"/>
      <c r="CM57" s="1310"/>
      <c r="CN57" s="1310">
        <v>60.3</v>
      </c>
      <c r="CO57" s="1310"/>
      <c r="CP57" s="1310"/>
      <c r="CQ57" s="1310"/>
      <c r="CR57" s="1310"/>
      <c r="CS57" s="1310"/>
      <c r="CT57" s="1310"/>
      <c r="CU57" s="1310"/>
      <c r="CV57" s="1310">
        <v>61</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611</v>
      </c>
    </row>
    <row r="64" spans="1:109" x14ac:dyDescent="0.15">
      <c r="B64" s="1280"/>
      <c r="G64" s="1287"/>
      <c r="I64" s="1320"/>
      <c r="J64" s="1320"/>
      <c r="K64" s="1320"/>
      <c r="L64" s="1320"/>
      <c r="M64" s="1320"/>
      <c r="N64" s="1321"/>
      <c r="AM64" s="1287"/>
      <c r="AN64" s="1287" t="s">
        <v>604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607</v>
      </c>
      <c r="AO73" s="1309"/>
      <c r="AP73" s="1309"/>
      <c r="AQ73" s="1309"/>
      <c r="AR73" s="1309"/>
      <c r="AS73" s="1309"/>
      <c r="AT73" s="1309"/>
      <c r="AU73" s="1309"/>
      <c r="AV73" s="1309"/>
      <c r="AW73" s="1309"/>
      <c r="AX73" s="1309"/>
      <c r="AY73" s="1309"/>
      <c r="AZ73" s="1309"/>
      <c r="BA73" s="1309"/>
      <c r="BB73" s="1309" t="s">
        <v>608</v>
      </c>
      <c r="BC73" s="1309"/>
      <c r="BD73" s="1309"/>
      <c r="BE73" s="1309"/>
      <c r="BF73" s="1309"/>
      <c r="BG73" s="1309"/>
      <c r="BH73" s="1309"/>
      <c r="BI73" s="1309"/>
      <c r="BJ73" s="1309"/>
      <c r="BK73" s="1309"/>
      <c r="BL73" s="1309"/>
      <c r="BM73" s="1309"/>
      <c r="BN73" s="1309"/>
      <c r="BO73" s="1309"/>
      <c r="BP73" s="1310">
        <v>107.9</v>
      </c>
      <c r="BQ73" s="1310"/>
      <c r="BR73" s="1310"/>
      <c r="BS73" s="1310"/>
      <c r="BT73" s="1310"/>
      <c r="BU73" s="1310"/>
      <c r="BV73" s="1310"/>
      <c r="BW73" s="1310"/>
      <c r="BX73" s="1310">
        <v>106</v>
      </c>
      <c r="BY73" s="1310"/>
      <c r="BZ73" s="1310"/>
      <c r="CA73" s="1310"/>
      <c r="CB73" s="1310"/>
      <c r="CC73" s="1310"/>
      <c r="CD73" s="1310"/>
      <c r="CE73" s="1310"/>
      <c r="CF73" s="1310">
        <v>112.2</v>
      </c>
      <c r="CG73" s="1310"/>
      <c r="CH73" s="1310"/>
      <c r="CI73" s="1310"/>
      <c r="CJ73" s="1310"/>
      <c r="CK73" s="1310"/>
      <c r="CL73" s="1310"/>
      <c r="CM73" s="1310"/>
      <c r="CN73" s="1310">
        <v>98.6</v>
      </c>
      <c r="CO73" s="1310"/>
      <c r="CP73" s="1310"/>
      <c r="CQ73" s="1310"/>
      <c r="CR73" s="1310"/>
      <c r="CS73" s="1310"/>
      <c r="CT73" s="1310"/>
      <c r="CU73" s="1310"/>
      <c r="CV73" s="1310">
        <v>77.8</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613</v>
      </c>
      <c r="BC75" s="1309"/>
      <c r="BD75" s="1309"/>
      <c r="BE75" s="1309"/>
      <c r="BF75" s="1309"/>
      <c r="BG75" s="1309"/>
      <c r="BH75" s="1309"/>
      <c r="BI75" s="1309"/>
      <c r="BJ75" s="1309"/>
      <c r="BK75" s="1309"/>
      <c r="BL75" s="1309"/>
      <c r="BM75" s="1309"/>
      <c r="BN75" s="1309"/>
      <c r="BO75" s="1309"/>
      <c r="BP75" s="1310">
        <v>5.9</v>
      </c>
      <c r="BQ75" s="1310"/>
      <c r="BR75" s="1310"/>
      <c r="BS75" s="1310"/>
      <c r="BT75" s="1310"/>
      <c r="BU75" s="1310"/>
      <c r="BV75" s="1310"/>
      <c r="BW75" s="1310"/>
      <c r="BX75" s="1310">
        <v>6</v>
      </c>
      <c r="BY75" s="1310"/>
      <c r="BZ75" s="1310"/>
      <c r="CA75" s="1310"/>
      <c r="CB75" s="1310"/>
      <c r="CC75" s="1310"/>
      <c r="CD75" s="1310"/>
      <c r="CE75" s="1310"/>
      <c r="CF75" s="1310">
        <v>6.9</v>
      </c>
      <c r="CG75" s="1310"/>
      <c r="CH75" s="1310"/>
      <c r="CI75" s="1310"/>
      <c r="CJ75" s="1310"/>
      <c r="CK75" s="1310"/>
      <c r="CL75" s="1310"/>
      <c r="CM75" s="1310"/>
      <c r="CN75" s="1310">
        <v>8.1999999999999993</v>
      </c>
      <c r="CO75" s="1310"/>
      <c r="CP75" s="1310"/>
      <c r="CQ75" s="1310"/>
      <c r="CR75" s="1310"/>
      <c r="CS75" s="1310"/>
      <c r="CT75" s="1310"/>
      <c r="CU75" s="1310"/>
      <c r="CV75" s="1310">
        <v>10.1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610</v>
      </c>
      <c r="AO77" s="1305"/>
      <c r="AP77" s="1305"/>
      <c r="AQ77" s="1305"/>
      <c r="AR77" s="1305"/>
      <c r="AS77" s="1305"/>
      <c r="AT77" s="1305"/>
      <c r="AU77" s="1305"/>
      <c r="AV77" s="1305"/>
      <c r="AW77" s="1305"/>
      <c r="AX77" s="1305"/>
      <c r="AY77" s="1305"/>
      <c r="AZ77" s="1305"/>
      <c r="BA77" s="1305"/>
      <c r="BB77" s="1309" t="s">
        <v>608</v>
      </c>
      <c r="BC77" s="1309"/>
      <c r="BD77" s="1309"/>
      <c r="BE77" s="1309"/>
      <c r="BF77" s="1309"/>
      <c r="BG77" s="1309"/>
      <c r="BH77" s="1309"/>
      <c r="BI77" s="1309"/>
      <c r="BJ77" s="1309"/>
      <c r="BK77" s="1309"/>
      <c r="BL77" s="1309"/>
      <c r="BM77" s="1309"/>
      <c r="BN77" s="1309"/>
      <c r="BO77" s="1309"/>
      <c r="BP77" s="1310">
        <v>32.9</v>
      </c>
      <c r="BQ77" s="1310"/>
      <c r="BR77" s="1310"/>
      <c r="BS77" s="1310"/>
      <c r="BT77" s="1310"/>
      <c r="BU77" s="1310"/>
      <c r="BV77" s="1310"/>
      <c r="BW77" s="1310"/>
      <c r="BX77" s="1310">
        <v>28.5</v>
      </c>
      <c r="BY77" s="1310"/>
      <c r="BZ77" s="1310"/>
      <c r="CA77" s="1310"/>
      <c r="CB77" s="1310"/>
      <c r="CC77" s="1310"/>
      <c r="CD77" s="1310"/>
      <c r="CE77" s="1310"/>
      <c r="CF77" s="1310">
        <v>20.5</v>
      </c>
      <c r="CG77" s="1310"/>
      <c r="CH77" s="1310"/>
      <c r="CI77" s="1310"/>
      <c r="CJ77" s="1310"/>
      <c r="CK77" s="1310"/>
      <c r="CL77" s="1310"/>
      <c r="CM77" s="1310"/>
      <c r="CN77" s="1310">
        <v>21.4</v>
      </c>
      <c r="CO77" s="1310"/>
      <c r="CP77" s="1310"/>
      <c r="CQ77" s="1310"/>
      <c r="CR77" s="1310"/>
      <c r="CS77" s="1310"/>
      <c r="CT77" s="1310"/>
      <c r="CU77" s="1310"/>
      <c r="CV77" s="1310">
        <v>12.8</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613</v>
      </c>
      <c r="BC79" s="1309"/>
      <c r="BD79" s="1309"/>
      <c r="BE79" s="1309"/>
      <c r="BF79" s="1309"/>
      <c r="BG79" s="1309"/>
      <c r="BH79" s="1309"/>
      <c r="BI79" s="1309"/>
      <c r="BJ79" s="1309"/>
      <c r="BK79" s="1309"/>
      <c r="BL79" s="1309"/>
      <c r="BM79" s="1309"/>
      <c r="BN79" s="1309"/>
      <c r="BO79" s="1309"/>
      <c r="BP79" s="1310">
        <v>8.1999999999999993</v>
      </c>
      <c r="BQ79" s="1310"/>
      <c r="BR79" s="1310"/>
      <c r="BS79" s="1310"/>
      <c r="BT79" s="1310"/>
      <c r="BU79" s="1310"/>
      <c r="BV79" s="1310"/>
      <c r="BW79" s="1310"/>
      <c r="BX79" s="1310">
        <v>8</v>
      </c>
      <c r="BY79" s="1310"/>
      <c r="BZ79" s="1310"/>
      <c r="CA79" s="1310"/>
      <c r="CB79" s="1310"/>
      <c r="CC79" s="1310"/>
      <c r="CD79" s="1310"/>
      <c r="CE79" s="1310"/>
      <c r="CF79" s="1310">
        <v>7.9</v>
      </c>
      <c r="CG79" s="1310"/>
      <c r="CH79" s="1310"/>
      <c r="CI79" s="1310"/>
      <c r="CJ79" s="1310"/>
      <c r="CK79" s="1310"/>
      <c r="CL79" s="1310"/>
      <c r="CM79" s="1310"/>
      <c r="CN79" s="1310">
        <v>7.7</v>
      </c>
      <c r="CO79" s="1310"/>
      <c r="CP79" s="1310"/>
      <c r="CQ79" s="1310"/>
      <c r="CR79" s="1310"/>
      <c r="CS79" s="1310"/>
      <c r="CT79" s="1310"/>
      <c r="CU79" s="1310"/>
      <c r="CV79" s="1310">
        <v>7.3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sJmr0cBXGyh1X/sJr9YeUiySRIe1QqJKUGUsarrmEXnEwcDjOrh5fdhn19XLn5kz8BqNJI0dfqrN1+VSye6A6A==" saltValue="uT+4t1z7Qk0Ol2e+1O8U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CE5F4-93D8-48A4-8520-81694D59770B}">
  <sheetPr>
    <pageSetUpPr fitToPage="1"/>
  </sheetPr>
  <dimension ref="A1:DR125"/>
  <sheetViews>
    <sheetView showGridLines="0" topLeftCell="A102" zoomScale="82" zoomScaleNormal="82"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sheetData>
  <sheetProtection algorithmName="SHA-512" hashValue="EfuyIcOoKHgtgyt9R1xTaaoZw9493Rwtdp57vZ69eDHcu+XMVECO8k61Q4DaNGNf0dxBdLSu9ugjy7pRiMq1vA==" saltValue="TdT57IXExF6FzKCgxIGA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9EF8-CA74-4827-AC63-F30EE6CEF770}">
  <sheetPr>
    <pageSetUpPr fitToPage="1"/>
  </sheetPr>
  <dimension ref="A1:DR125"/>
  <sheetViews>
    <sheetView showGridLines="0" tabSelected="1" topLeftCell="A109"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sheetData>
  <sheetProtection algorithmName="SHA-512" hashValue="IQEA1zCsyKjZ73P+zmAtRHvUOlQBvjwemPAIWtzPn91+ChDlZF1BEFDrslMBpr1F8OGoNr+ivpGlpGyHvap33g==" saltValue="Vg0iwAQID58gkp3OK2Lj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559</v>
      </c>
      <c r="G2" s="155"/>
      <c r="H2" s="156"/>
    </row>
    <row r="3" spans="1:8" x14ac:dyDescent="0.15">
      <c r="A3" s="152" t="s">
        <v>552</v>
      </c>
      <c r="B3" s="157"/>
      <c r="C3" s="158"/>
      <c r="D3" s="159">
        <v>63996</v>
      </c>
      <c r="E3" s="160"/>
      <c r="F3" s="161">
        <v>67293</v>
      </c>
      <c r="G3" s="162"/>
      <c r="H3" s="163"/>
    </row>
    <row r="4" spans="1:8" x14ac:dyDescent="0.15">
      <c r="A4" s="164"/>
      <c r="B4" s="165"/>
      <c r="C4" s="166"/>
      <c r="D4" s="167">
        <v>31365</v>
      </c>
      <c r="E4" s="168"/>
      <c r="F4" s="169">
        <v>35076</v>
      </c>
      <c r="G4" s="170"/>
      <c r="H4" s="171"/>
    </row>
    <row r="5" spans="1:8" x14ac:dyDescent="0.15">
      <c r="A5" s="152" t="s">
        <v>554</v>
      </c>
      <c r="B5" s="157"/>
      <c r="C5" s="158"/>
      <c r="D5" s="159">
        <v>82444</v>
      </c>
      <c r="E5" s="160"/>
      <c r="F5" s="161">
        <v>67343</v>
      </c>
      <c r="G5" s="162"/>
      <c r="H5" s="163"/>
    </row>
    <row r="6" spans="1:8" x14ac:dyDescent="0.15">
      <c r="A6" s="164"/>
      <c r="B6" s="165"/>
      <c r="C6" s="166"/>
      <c r="D6" s="167">
        <v>21775</v>
      </c>
      <c r="E6" s="168"/>
      <c r="F6" s="169">
        <v>32865</v>
      </c>
      <c r="G6" s="170"/>
      <c r="H6" s="171"/>
    </row>
    <row r="7" spans="1:8" x14ac:dyDescent="0.15">
      <c r="A7" s="152" t="s">
        <v>555</v>
      </c>
      <c r="B7" s="157"/>
      <c r="C7" s="158"/>
      <c r="D7" s="159">
        <v>145501</v>
      </c>
      <c r="E7" s="160"/>
      <c r="F7" s="161">
        <v>73475</v>
      </c>
      <c r="G7" s="162"/>
      <c r="H7" s="163"/>
    </row>
    <row r="8" spans="1:8" x14ac:dyDescent="0.15">
      <c r="A8" s="164"/>
      <c r="B8" s="165"/>
      <c r="C8" s="166"/>
      <c r="D8" s="167">
        <v>75055</v>
      </c>
      <c r="E8" s="168"/>
      <c r="F8" s="169">
        <v>43072</v>
      </c>
      <c r="G8" s="170"/>
      <c r="H8" s="171"/>
    </row>
    <row r="9" spans="1:8" x14ac:dyDescent="0.15">
      <c r="A9" s="152" t="s">
        <v>556</v>
      </c>
      <c r="B9" s="157"/>
      <c r="C9" s="158"/>
      <c r="D9" s="159">
        <v>214327</v>
      </c>
      <c r="E9" s="160"/>
      <c r="F9" s="161">
        <v>87464</v>
      </c>
      <c r="G9" s="162"/>
      <c r="H9" s="163"/>
    </row>
    <row r="10" spans="1:8" x14ac:dyDescent="0.15">
      <c r="A10" s="164"/>
      <c r="B10" s="165"/>
      <c r="C10" s="166"/>
      <c r="D10" s="167">
        <v>22221</v>
      </c>
      <c r="E10" s="168"/>
      <c r="F10" s="169">
        <v>47479</v>
      </c>
      <c r="G10" s="170"/>
      <c r="H10" s="171"/>
    </row>
    <row r="11" spans="1:8" x14ac:dyDescent="0.15">
      <c r="A11" s="152" t="s">
        <v>557</v>
      </c>
      <c r="B11" s="157"/>
      <c r="C11" s="158"/>
      <c r="D11" s="159">
        <v>112642</v>
      </c>
      <c r="E11" s="160"/>
      <c r="F11" s="161">
        <v>96248</v>
      </c>
      <c r="G11" s="162"/>
      <c r="H11" s="163"/>
    </row>
    <row r="12" spans="1:8" x14ac:dyDescent="0.15">
      <c r="A12" s="164"/>
      <c r="B12" s="165"/>
      <c r="C12" s="172"/>
      <c r="D12" s="167">
        <v>32650</v>
      </c>
      <c r="E12" s="168"/>
      <c r="F12" s="169">
        <v>55768</v>
      </c>
      <c r="G12" s="170"/>
      <c r="H12" s="171"/>
    </row>
    <row r="13" spans="1:8" x14ac:dyDescent="0.15">
      <c r="A13" s="152"/>
      <c r="B13" s="157"/>
      <c r="C13" s="173"/>
      <c r="D13" s="174">
        <v>123782</v>
      </c>
      <c r="E13" s="175"/>
      <c r="F13" s="176">
        <v>78365</v>
      </c>
      <c r="G13" s="177"/>
      <c r="H13" s="163"/>
    </row>
    <row r="14" spans="1:8" x14ac:dyDescent="0.15">
      <c r="A14" s="164"/>
      <c r="B14" s="165"/>
      <c r="C14" s="166"/>
      <c r="D14" s="167">
        <v>36613</v>
      </c>
      <c r="E14" s="168"/>
      <c r="F14" s="169">
        <v>42852</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9.4499999999999993</v>
      </c>
      <c r="C19" s="178">
        <f>ROUND(VALUE(SUBSTITUTE(実質収支比率等に係る経年分析!G$48,"▲","-")),2)</f>
        <v>16.21</v>
      </c>
      <c r="D19" s="178">
        <f>ROUND(VALUE(SUBSTITUTE(実質収支比率等に係る経年分析!H$48,"▲","-")),2)</f>
        <v>11.55</v>
      </c>
      <c r="E19" s="178">
        <f>ROUND(VALUE(SUBSTITUTE(実質収支比率等に係る経年分析!I$48,"▲","-")),2)</f>
        <v>9.31</v>
      </c>
      <c r="F19" s="178">
        <f>ROUND(VALUE(SUBSTITUTE(実質収支比率等に係る経年分析!J$48,"▲","-")),2)</f>
        <v>8.24</v>
      </c>
    </row>
    <row r="20" spans="1:11" x14ac:dyDescent="0.15">
      <c r="A20" s="178" t="s">
        <v>55</v>
      </c>
      <c r="B20" s="178">
        <f>ROUND(VALUE(SUBSTITUTE(実質収支比率等に係る経年分析!F$47,"▲","-")),2)</f>
        <v>18.899999999999999</v>
      </c>
      <c r="C20" s="178">
        <f>ROUND(VALUE(SUBSTITUTE(実質収支比率等に係る経年分析!G$47,"▲","-")),2)</f>
        <v>15.37</v>
      </c>
      <c r="D20" s="178">
        <f>ROUND(VALUE(SUBSTITUTE(実質収支比率等に係る経年分析!H$47,"▲","-")),2)</f>
        <v>16.53</v>
      </c>
      <c r="E20" s="178">
        <f>ROUND(VALUE(SUBSTITUTE(実質収支比率等に係る経年分析!I$47,"▲","-")),2)</f>
        <v>16.670000000000002</v>
      </c>
      <c r="F20" s="178">
        <f>ROUND(VALUE(SUBSTITUTE(実質収支比率等に係る経年分析!J$47,"▲","-")),2)</f>
        <v>20.91</v>
      </c>
    </row>
    <row r="21" spans="1:11" x14ac:dyDescent="0.15">
      <c r="A21" s="178" t="s">
        <v>56</v>
      </c>
      <c r="B21" s="178">
        <f>IF(ISNUMBER(VALUE(SUBSTITUTE(実質収支比率等に係る経年分析!F$49,"▲","-"))),ROUND(VALUE(SUBSTITUTE(実質収支比率等に係る経年分析!F$49,"▲","-")),2),NA())</f>
        <v>-8.2899999999999991</v>
      </c>
      <c r="C21" s="178">
        <f>IF(ISNUMBER(VALUE(SUBSTITUTE(実質収支比率等に係る経年分析!G$49,"▲","-"))),ROUND(VALUE(SUBSTITUTE(実質収支比率等に係る経年分析!G$49,"▲","-")),2),NA())</f>
        <v>3.31</v>
      </c>
      <c r="D21" s="178">
        <f>IF(ISNUMBER(VALUE(SUBSTITUTE(実質収支比率等に係る経年分析!H$49,"▲","-"))),ROUND(VALUE(SUBSTITUTE(実質収支比率等に係る経年分析!H$49,"▲","-")),2),NA())</f>
        <v>-4.17</v>
      </c>
      <c r="E21" s="178">
        <f>IF(ISNUMBER(VALUE(SUBSTITUTE(実質収支比率等に係る経年分析!I$49,"▲","-"))),ROUND(VALUE(SUBSTITUTE(実質収支比率等に係る経年分析!I$49,"▲","-")),2),NA())</f>
        <v>-0.22</v>
      </c>
      <c r="F21" s="178">
        <f>IF(ISNUMBER(VALUE(SUBSTITUTE(実質収支比率等に係る経年分析!J$49,"▲","-"))),ROUND(VALUE(SUBSTITUTE(実質収支比率等に係る経年分析!J$49,"▲","-")),2),NA())</f>
        <v>5.3</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御船町緑の村運営事業特別会計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2.73</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0.03</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0.24</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0.04</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0.04</v>
      </c>
    </row>
    <row r="30" spans="1:11" x14ac:dyDescent="0.15">
      <c r="A30" s="179" t="str">
        <f>IF(連結実質赤字比率に係る赤字・黒字の構成分析!C$40="",NA(),連結実質赤字比率に係る赤字・黒字の構成分析!C$40)</f>
        <v>御船町情報通信基盤施設運営事業特別会計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0.04</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v>
      </c>
      <c r="F30" s="179">
        <f>IF(ROUND(VALUE(SUBSTITUTE(連結実質赤字比率に係る赤字・黒字の構成分析!H$40,"▲", "-")), 2) &lt; 0, ABS(ROUND(VALUE(SUBSTITUTE(連結実質赤字比率に係る赤字・黒字の構成分析!H$40,"▲", "-")), 2)), NA())</f>
        <v>0.2</v>
      </c>
      <c r="G30" s="179" t="e">
        <f>IF(ROUND(VALUE(SUBSTITUTE(連結実質赤字比率に係る赤字・黒字の構成分析!H$40,"▲", "-")), 2) &gt;= 0, ABS(ROUND(VALUE(SUBSTITUTE(連結実質赤字比率に係る赤字・黒字の構成分析!H$40,"▲", "-")), 2)), NA())</f>
        <v>#N/A</v>
      </c>
      <c r="H30" s="179">
        <f>IF(ROUND(VALUE(SUBSTITUTE(連結実質赤字比率に係る赤字・黒字の構成分析!I$40,"▲", "-")), 2) &lt; 0, ABS(ROUND(VALUE(SUBSTITUTE(連結実質赤字比率に係る赤字・黒字の構成分析!I$40,"▲", "-")), 2)), NA())</f>
        <v>0.13</v>
      </c>
      <c r="I30" s="179" t="e">
        <f>IF(ROUND(VALUE(SUBSTITUTE(連結実質赤字比率に係る赤字・黒字の構成分析!I$40,"▲", "-")), 2) &gt;= 0, ABS(ROUND(VALUE(SUBSTITUTE(連結実質赤字比率に係る赤字・黒字の構成分析!I$40,"▲", "-")), 2)), NA())</f>
        <v>#N/A</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0.08</v>
      </c>
    </row>
    <row r="31" spans="1:11" x14ac:dyDescent="0.15">
      <c r="A31" s="179" t="str">
        <f>IF(連結実質赤字比率に係る赤字・黒字の構成分析!C$39="",NA(),連結実質赤字比率に係る赤字・黒字の構成分析!C$39)</f>
        <v>御船町公共下水道事業特別会計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0.28999999999999998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0.44</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3.38</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0.27</v>
      </c>
    </row>
    <row r="32" spans="1:11" x14ac:dyDescent="0.15">
      <c r="A32" s="179" t="str">
        <f>IF(連結実質赤字比率に係る赤字・黒字の構成分析!C$38="",NA(),連結実質赤字比率に係る赤字・黒字の構成分析!C$38)</f>
        <v>御船町後期高齢者医療事業特別会計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0.15</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0.21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0.25</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0.26</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0.28999999999999998</v>
      </c>
    </row>
    <row r="33" spans="1:16" x14ac:dyDescent="0.15">
      <c r="A33" s="179" t="str">
        <f>IF(連結実質赤字比率に係る赤字・黒字の構成分析!C$37="",NA(),連結実質赤字比率に係る赤字・黒字の構成分析!C$37)</f>
        <v>御船町介護保険事業特別会計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2.16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1.79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2.82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2.65</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2.13</v>
      </c>
    </row>
    <row r="34" spans="1:16" x14ac:dyDescent="0.15">
      <c r="A34" s="179" t="str">
        <f>IF(連結実質赤字比率に係る赤字・黒字の構成分析!C$36="",NA(),連結実質赤字比率に係る赤字・黒字の構成分析!C$36)</f>
        <v>御船町水道事業会計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10.89</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9.81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5.54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4.51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4.03</v>
      </c>
    </row>
    <row r="35" spans="1:16" x14ac:dyDescent="0.15">
      <c r="A35" s="179" t="str">
        <f>IF(連結実質赤字比率に係る赤字・黒字の構成分析!C$35="",NA(),連結実質赤字比率に係る赤字・黒字の構成分析!C$35)</f>
        <v>御船町国民健康保険事業特別会計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2.75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5.5</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4.8899999999999997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4.47</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4.08</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9.39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16.09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11.75</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9.44</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8.15</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615</v>
      </c>
      <c r="E42" s="180"/>
      <c r="F42" s="180"/>
      <c r="G42" s="180">
        <f>'実質公債費比率（分子）の構造'!L$52</f>
        <v>633</v>
      </c>
      <c r="H42" s="180"/>
      <c r="I42" s="180"/>
      <c r="J42" s="180">
        <f>'実質公債費比率（分子）の構造'!M$52</f>
        <v>619</v>
      </c>
      <c r="K42" s="180"/>
      <c r="L42" s="180"/>
      <c r="M42" s="180">
        <f>'実質公債費比率（分子）の構造'!N$52</f>
        <v>859</v>
      </c>
      <c r="N42" s="180"/>
      <c r="O42" s="180"/>
      <c r="P42" s="180">
        <f>'実質公債費比率（分子）の構造'!O$52</f>
        <v>1000</v>
      </c>
    </row>
    <row r="43" spans="1:16" x14ac:dyDescent="0.15">
      <c r="A43" s="180" t="s">
        <v>64</v>
      </c>
      <c r="B43" s="180">
        <f>'実質公債費比率（分子）の構造'!K$51</f>
        <v>0</v>
      </c>
      <c r="C43" s="180"/>
      <c r="D43" s="180"/>
      <c r="E43" s="180">
        <f>'実質公債費比率（分子）の構造'!L$51</f>
        <v>1</v>
      </c>
      <c r="F43" s="180"/>
      <c r="G43" s="180"/>
      <c r="H43" s="180">
        <f>'実質公債費比率（分子）の構造'!M$51</f>
        <v>1</v>
      </c>
      <c r="I43" s="180"/>
      <c r="J43" s="180"/>
      <c r="K43" s="180">
        <f>'実質公債費比率（分子）の構造'!N$51</f>
        <v>2</v>
      </c>
      <c r="L43" s="180"/>
      <c r="M43" s="180"/>
      <c r="N43" s="180" t="str">
        <f>'実質公債費比率（分子）の構造'!O$51</f>
        <v>-</v>
      </c>
      <c r="O43" s="180"/>
      <c r="P43" s="180"/>
    </row>
    <row r="44" spans="1:16" x14ac:dyDescent="0.15">
      <c r="A44" s="180" t="s">
        <v>65</v>
      </c>
      <c r="B44" s="180">
        <f>'実質公債費比率（分子）の構造'!K$50</f>
        <v>0</v>
      </c>
      <c r="C44" s="180"/>
      <c r="D44" s="180"/>
      <c r="E44" s="180">
        <f>'実質公債費比率（分子）の構造'!L$50</f>
        <v>0</v>
      </c>
      <c r="F44" s="180"/>
      <c r="G44" s="180"/>
      <c r="H44" s="180">
        <f>'実質公債費比率（分子）の構造'!M$50</f>
        <v>0</v>
      </c>
      <c r="I44" s="180"/>
      <c r="J44" s="180"/>
      <c r="K44" s="180">
        <f>'実質公債費比率（分子）の構造'!N$50</f>
        <v>0</v>
      </c>
      <c r="L44" s="180"/>
      <c r="M44" s="180"/>
      <c r="N44" s="180" t="str">
        <f>'実質公債費比率（分子）の構造'!O$50</f>
        <v>-</v>
      </c>
      <c r="O44" s="180"/>
      <c r="P44" s="180"/>
    </row>
    <row r="45" spans="1:16" x14ac:dyDescent="0.15">
      <c r="A45" s="180" t="s">
        <v>66</v>
      </c>
      <c r="B45" s="180">
        <f>'実質公債費比率（分子）の構造'!K$49</f>
        <v>9</v>
      </c>
      <c r="C45" s="180"/>
      <c r="D45" s="180"/>
      <c r="E45" s="180">
        <f>'実質公債費比率（分子）の構造'!L$49</f>
        <v>34</v>
      </c>
      <c r="F45" s="180"/>
      <c r="G45" s="180"/>
      <c r="H45" s="180">
        <f>'実質公債費比率（分子）の構造'!M$49</f>
        <v>39</v>
      </c>
      <c r="I45" s="180"/>
      <c r="J45" s="180"/>
      <c r="K45" s="180">
        <f>'実質公債費比率（分子）の構造'!N$49</f>
        <v>41</v>
      </c>
      <c r="L45" s="180"/>
      <c r="M45" s="180"/>
      <c r="N45" s="180">
        <f>'実質公債費比率（分子）の構造'!O$49</f>
        <v>41</v>
      </c>
      <c r="O45" s="180"/>
      <c r="P45" s="180"/>
    </row>
    <row r="46" spans="1:16" x14ac:dyDescent="0.15">
      <c r="A46" s="180" t="s">
        <v>67</v>
      </c>
      <c r="B46" s="180">
        <f>'実質公債費比率（分子）の構造'!K$48</f>
        <v>216</v>
      </c>
      <c r="C46" s="180"/>
      <c r="D46" s="180"/>
      <c r="E46" s="180">
        <f>'実質公債費比率（分子）の構造'!L$48</f>
        <v>184</v>
      </c>
      <c r="F46" s="180"/>
      <c r="G46" s="180"/>
      <c r="H46" s="180">
        <f>'実質公債費比率（分子）の構造'!M$48</f>
        <v>213</v>
      </c>
      <c r="I46" s="180"/>
      <c r="J46" s="180"/>
      <c r="K46" s="180">
        <f>'実質公債費比率（分子）の構造'!N$48</f>
        <v>201</v>
      </c>
      <c r="L46" s="180"/>
      <c r="M46" s="180"/>
      <c r="N46" s="180">
        <f>'実質公債費比率（分子）の構造'!O$48</f>
        <v>191</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600</v>
      </c>
      <c r="C49" s="180"/>
      <c r="D49" s="180"/>
      <c r="E49" s="180">
        <f>'実質公債費比率（分子）の構造'!L$45</f>
        <v>680</v>
      </c>
      <c r="F49" s="180"/>
      <c r="G49" s="180"/>
      <c r="H49" s="180">
        <f>'実質公債費比率（分子）の構造'!M$45</f>
        <v>709</v>
      </c>
      <c r="I49" s="180"/>
      <c r="J49" s="180"/>
      <c r="K49" s="180">
        <f>'実質公債費比率（分子）の構造'!N$45</f>
        <v>975</v>
      </c>
      <c r="L49" s="180"/>
      <c r="M49" s="180"/>
      <c r="N49" s="180">
        <f>'実質公債費比率（分子）の構造'!O$45</f>
        <v>1301</v>
      </c>
      <c r="O49" s="180"/>
      <c r="P49" s="180"/>
    </row>
    <row r="50" spans="1:16" x14ac:dyDescent="0.15">
      <c r="A50" s="180" t="s">
        <v>71</v>
      </c>
      <c r="B50" s="180" t="e">
        <f>NA()</f>
        <v>#N/A</v>
      </c>
      <c r="C50" s="180">
        <f>IF(ISNUMBER('実質公債費比率（分子）の構造'!K$53),'実質公債費比率（分子）の構造'!K$53,NA())</f>
        <v>210</v>
      </c>
      <c r="D50" s="180" t="e">
        <f>NA()</f>
        <v>#N/A</v>
      </c>
      <c r="E50" s="180" t="e">
        <f>NA()</f>
        <v>#N/A</v>
      </c>
      <c r="F50" s="180">
        <f>IF(ISNUMBER('実質公債費比率（分子）の構造'!L$53),'実質公債費比率（分子）の構造'!L$53,NA())</f>
        <v>266</v>
      </c>
      <c r="G50" s="180" t="e">
        <f>NA()</f>
        <v>#N/A</v>
      </c>
      <c r="H50" s="180" t="e">
        <f>NA()</f>
        <v>#N/A</v>
      </c>
      <c r="I50" s="180">
        <f>IF(ISNUMBER('実質公債費比率（分子）の構造'!M$53),'実質公債費比率（分子）の構造'!M$53,NA())</f>
        <v>343</v>
      </c>
      <c r="J50" s="180" t="e">
        <f>NA()</f>
        <v>#N/A</v>
      </c>
      <c r="K50" s="180" t="e">
        <f>NA()</f>
        <v>#N/A</v>
      </c>
      <c r="L50" s="180">
        <f>IF(ISNUMBER('実質公債費比率（分子）の構造'!N$53),'実質公債費比率（分子）の構造'!N$53,NA())</f>
        <v>360</v>
      </c>
      <c r="M50" s="180" t="e">
        <f>NA()</f>
        <v>#N/A</v>
      </c>
      <c r="N50" s="180" t="e">
        <f>NA()</f>
        <v>#N/A</v>
      </c>
      <c r="O50" s="180">
        <f>IF(ISNUMBER('実質公債費比率（分子）の構造'!O$53),'実質公債費比率（分子）の構造'!O$53,NA())</f>
        <v>533</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9346</v>
      </c>
      <c r="E56" s="179"/>
      <c r="F56" s="179"/>
      <c r="G56" s="179">
        <f>'将来負担比率（分子）の構造'!J$52</f>
        <v>11525</v>
      </c>
      <c r="H56" s="179"/>
      <c r="I56" s="179"/>
      <c r="J56" s="179">
        <f>'将来負担比率（分子）の構造'!K$52</f>
        <v>12842</v>
      </c>
      <c r="K56" s="179"/>
      <c r="L56" s="179"/>
      <c r="M56" s="179">
        <f>'将来負担比率（分子）の構造'!L$52</f>
        <v>13418</v>
      </c>
      <c r="N56" s="179"/>
      <c r="O56" s="179"/>
      <c r="P56" s="179">
        <f>'将来負担比率（分子）の構造'!M$52</f>
        <v>13120</v>
      </c>
    </row>
    <row r="57" spans="1:16" x14ac:dyDescent="0.15">
      <c r="A57" s="179" t="s">
        <v>42</v>
      </c>
      <c r="B57" s="179"/>
      <c r="C57" s="179"/>
      <c r="D57" s="179">
        <f>'将来負担比率（分子）の構造'!I$51</f>
        <v>87</v>
      </c>
      <c r="E57" s="179"/>
      <c r="F57" s="179"/>
      <c r="G57" s="179">
        <f>'将来負担比率（分子）の構造'!J$51</f>
        <v>75</v>
      </c>
      <c r="H57" s="179"/>
      <c r="I57" s="179"/>
      <c r="J57" s="179">
        <f>'将来負担比率（分子）の構造'!K$51</f>
        <v>133</v>
      </c>
      <c r="K57" s="179"/>
      <c r="L57" s="179"/>
      <c r="M57" s="179">
        <f>'将来負担比率（分子）の構造'!L$51</f>
        <v>812</v>
      </c>
      <c r="N57" s="179"/>
      <c r="O57" s="179"/>
      <c r="P57" s="179">
        <f>'将来負担比率（分子）の構造'!M$51</f>
        <v>817</v>
      </c>
    </row>
    <row r="58" spans="1:16" x14ac:dyDescent="0.15">
      <c r="A58" s="179" t="s">
        <v>41</v>
      </c>
      <c r="B58" s="179"/>
      <c r="C58" s="179"/>
      <c r="D58" s="179">
        <f>'将来負担比率（分子）の構造'!I$50</f>
        <v>1225</v>
      </c>
      <c r="E58" s="179"/>
      <c r="F58" s="179"/>
      <c r="G58" s="179">
        <f>'将来負担比率（分子）の構造'!J$50</f>
        <v>1677</v>
      </c>
      <c r="H58" s="179"/>
      <c r="I58" s="179"/>
      <c r="J58" s="179">
        <f>'将来負担比率（分子）の構造'!K$50</f>
        <v>1887</v>
      </c>
      <c r="K58" s="179"/>
      <c r="L58" s="179"/>
      <c r="M58" s="179">
        <f>'将来負担比率（分子）の構造'!L$50</f>
        <v>2353</v>
      </c>
      <c r="N58" s="179"/>
      <c r="O58" s="179"/>
      <c r="P58" s="179">
        <f>'将来負担比率（分子）の構造'!M$50</f>
        <v>3317</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1157</v>
      </c>
      <c r="C62" s="179"/>
      <c r="D62" s="179"/>
      <c r="E62" s="179">
        <f>'将来負担比率（分子）の構造'!J$45</f>
        <v>1124</v>
      </c>
      <c r="F62" s="179"/>
      <c r="G62" s="179"/>
      <c r="H62" s="179">
        <f>'将来負担比率（分子）の構造'!K$45</f>
        <v>1037</v>
      </c>
      <c r="I62" s="179"/>
      <c r="J62" s="179"/>
      <c r="K62" s="179">
        <f>'将来負担比率（分子）の構造'!L$45</f>
        <v>1009</v>
      </c>
      <c r="L62" s="179"/>
      <c r="M62" s="179"/>
      <c r="N62" s="179">
        <f>'将来負担比率（分子）の構造'!M$45</f>
        <v>1022</v>
      </c>
      <c r="O62" s="179"/>
      <c r="P62" s="179"/>
    </row>
    <row r="63" spans="1:16" x14ac:dyDescent="0.15">
      <c r="A63" s="179" t="s">
        <v>34</v>
      </c>
      <c r="B63" s="179">
        <f>'将来負担比率（分子）の構造'!I$44</f>
        <v>779</v>
      </c>
      <c r="C63" s="179"/>
      <c r="D63" s="179"/>
      <c r="E63" s="179">
        <f>'将来負担比率（分子）の構造'!J$44</f>
        <v>751</v>
      </c>
      <c r="F63" s="179"/>
      <c r="G63" s="179"/>
      <c r="H63" s="179">
        <f>'将来負担比率（分子）の構造'!K$44</f>
        <v>704</v>
      </c>
      <c r="I63" s="179"/>
      <c r="J63" s="179"/>
      <c r="K63" s="179">
        <f>'将来負担比率（分子）の構造'!L$44</f>
        <v>685</v>
      </c>
      <c r="L63" s="179"/>
      <c r="M63" s="179"/>
      <c r="N63" s="179">
        <f>'将来負担比率（分子）の構造'!M$44</f>
        <v>675</v>
      </c>
      <c r="O63" s="179"/>
      <c r="P63" s="179"/>
    </row>
    <row r="64" spans="1:16" x14ac:dyDescent="0.15">
      <c r="A64" s="179" t="s">
        <v>33</v>
      </c>
      <c r="B64" s="179">
        <f>'将来負担比率（分子）の構造'!I$43</f>
        <v>2709</v>
      </c>
      <c r="C64" s="179"/>
      <c r="D64" s="179"/>
      <c r="E64" s="179">
        <f>'将来負担比率（分子）の構造'!J$43</f>
        <v>2581</v>
      </c>
      <c r="F64" s="179"/>
      <c r="G64" s="179"/>
      <c r="H64" s="179">
        <f>'将来負担比率（分子）の構造'!K$43</f>
        <v>2549</v>
      </c>
      <c r="I64" s="179"/>
      <c r="J64" s="179"/>
      <c r="K64" s="179">
        <f>'将来負担比率（分子）の構造'!L$43</f>
        <v>2425</v>
      </c>
      <c r="L64" s="179"/>
      <c r="M64" s="179"/>
      <c r="N64" s="179">
        <f>'将来負担比率（分子）の構造'!M$43</f>
        <v>2389</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10299</v>
      </c>
      <c r="C66" s="179"/>
      <c r="D66" s="179"/>
      <c r="E66" s="179">
        <f>'将来負担比率（分子）の構造'!J$41</f>
        <v>13026</v>
      </c>
      <c r="F66" s="179"/>
      <c r="G66" s="179"/>
      <c r="H66" s="179">
        <f>'将来負担比率（分子）の構造'!K$41</f>
        <v>14933</v>
      </c>
      <c r="I66" s="179"/>
      <c r="J66" s="179"/>
      <c r="K66" s="179">
        <f>'将来負担比率（分子）の構造'!L$41</f>
        <v>16370</v>
      </c>
      <c r="L66" s="179"/>
      <c r="M66" s="179"/>
      <c r="N66" s="179">
        <f>'将来負担比率（分子）の構造'!M$41</f>
        <v>16444</v>
      </c>
      <c r="O66" s="179"/>
      <c r="P66" s="179"/>
    </row>
    <row r="67" spans="1:16" x14ac:dyDescent="0.15">
      <c r="A67" s="179" t="s">
        <v>75</v>
      </c>
      <c r="B67" s="179" t="e">
        <f>NA()</f>
        <v>#N/A</v>
      </c>
      <c r="C67" s="179">
        <f>IF(ISNUMBER('将来負担比率（分子）の構造'!I$53), IF('将来負担比率（分子）の構造'!I$53 &lt; 0, 0, '将来負担比率（分子）の構造'!I$53), NA())</f>
        <v>4286</v>
      </c>
      <c r="D67" s="179" t="e">
        <f>NA()</f>
        <v>#N/A</v>
      </c>
      <c r="E67" s="179" t="e">
        <f>NA()</f>
        <v>#N/A</v>
      </c>
      <c r="F67" s="179">
        <f>IF(ISNUMBER('将来負担比率（分子）の構造'!J$53), IF('将来負担比率（分子）の構造'!J$53 &lt; 0, 0, '将来負担比率（分子）の構造'!J$53), NA())</f>
        <v>4205</v>
      </c>
      <c r="G67" s="179" t="e">
        <f>NA()</f>
        <v>#N/A</v>
      </c>
      <c r="H67" s="179" t="e">
        <f>NA()</f>
        <v>#N/A</v>
      </c>
      <c r="I67" s="179">
        <f>IF(ISNUMBER('将来負担比率（分子）の構造'!K$53), IF('将来負担比率（分子）の構造'!K$53 &lt; 0, 0, '将来負担比率（分子）の構造'!K$53), NA())</f>
        <v>4361</v>
      </c>
      <c r="J67" s="179" t="e">
        <f>NA()</f>
        <v>#N/A</v>
      </c>
      <c r="K67" s="179" t="e">
        <f>NA()</f>
        <v>#N/A</v>
      </c>
      <c r="L67" s="179">
        <f>IF(ISNUMBER('将来負担比率（分子）の構造'!L$53), IF('将来負担比率（分子）の構造'!L$53 &lt; 0, 0, '将来負担比率（分子）の構造'!L$53), NA())</f>
        <v>3905</v>
      </c>
      <c r="M67" s="179" t="e">
        <f>NA()</f>
        <v>#N/A</v>
      </c>
      <c r="N67" s="179" t="e">
        <f>NA()</f>
        <v>#N/A</v>
      </c>
      <c r="O67" s="179">
        <f>IF(ISNUMBER('将来負担比率（分子）の構造'!M$53), IF('将来負担比率（分子）の構造'!M$53 &lt; 0, 0, '将来負担比率（分子）の構造'!M$53), NA())</f>
        <v>3276</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741</v>
      </c>
      <c r="C72" s="183">
        <f>基金残高に係る経年分析!G55</f>
        <v>801</v>
      </c>
      <c r="D72" s="183">
        <f>基金残高に係る経年分析!H55</f>
        <v>1087</v>
      </c>
    </row>
    <row r="73" spans="1:16" x14ac:dyDescent="0.15">
      <c r="A73" s="182" t="s">
        <v>78</v>
      </c>
      <c r="B73" s="183">
        <f>基金残高に係る経年分析!F56</f>
        <v>133</v>
      </c>
      <c r="C73" s="183">
        <f>基金残高に係る経年分析!G56</f>
        <v>268</v>
      </c>
      <c r="D73" s="183">
        <f>基金残高に係る経年分析!H56</f>
        <v>249</v>
      </c>
    </row>
    <row r="74" spans="1:16" x14ac:dyDescent="0.15">
      <c r="A74" s="182" t="s">
        <v>79</v>
      </c>
      <c r="B74" s="183">
        <f>基金残高に係る経年分析!F57</f>
        <v>833</v>
      </c>
      <c r="C74" s="183">
        <f>基金残高に係る経年分析!G57</f>
        <v>1030</v>
      </c>
      <c r="D74" s="183">
        <f>基金残高に係る経年分析!H57</f>
        <v>1651</v>
      </c>
    </row>
  </sheetData>
  <sheetProtection algorithmName="SHA-512" hashValue="gu/r4PHBPu/sL6OkkyMPtRqsBbnAu0WOeH1H17TYdmQwXgN1JeHJ5TP/0tBPFZlXGEdbYW6rVIkTAuestkLgDQ==" saltValue="5elG8oS4qheEJ0HoW2Jx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1" t="s">
        <v>210</v>
      </c>
      <c r="DI1" s="622"/>
      <c r="DJ1" s="622"/>
      <c r="DK1" s="622"/>
      <c r="DL1" s="622"/>
      <c r="DM1" s="622"/>
      <c r="DN1" s="623"/>
      <c r="DO1" s="224"/>
      <c r="DP1" s="621" t="s">
        <v>211</v>
      </c>
      <c r="DQ1" s="622"/>
      <c r="DR1" s="622"/>
      <c r="DS1" s="622"/>
      <c r="DT1" s="622"/>
      <c r="DU1" s="622"/>
      <c r="DV1" s="622"/>
      <c r="DW1" s="622"/>
      <c r="DX1" s="622"/>
      <c r="DY1" s="622"/>
      <c r="DZ1" s="622"/>
      <c r="EA1" s="622"/>
      <c r="EB1" s="622"/>
      <c r="EC1" s="623"/>
      <c r="ED1" s="222"/>
      <c r="EE1" s="222"/>
      <c r="EF1" s="222"/>
      <c r="EG1" s="222"/>
      <c r="EH1" s="222"/>
      <c r="EI1" s="222"/>
      <c r="EJ1" s="222"/>
      <c r="EK1" s="222"/>
      <c r="EL1" s="222"/>
      <c r="EM1" s="222"/>
    </row>
    <row r="2" spans="2:143" ht="22.5" customHeight="1" x14ac:dyDescent="0.15">
      <c r="B2" s="225" t="s">
        <v>212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28" customFormat="1" ht="11.25" customHeight="1" x14ac:dyDescent="0.15">
      <c r="B5" s="631" t="s">
        <v>223</v>
      </c>
      <c r="C5" s="632"/>
      <c r="D5" s="632"/>
      <c r="E5" s="632"/>
      <c r="F5" s="632"/>
      <c r="G5" s="632"/>
      <c r="H5" s="632"/>
      <c r="I5" s="632"/>
      <c r="J5" s="632"/>
      <c r="K5" s="632"/>
      <c r="L5" s="632"/>
      <c r="M5" s="632"/>
      <c r="N5" s="632"/>
      <c r="O5" s="632"/>
      <c r="P5" s="632"/>
      <c r="Q5" s="633"/>
      <c r="R5" s="634">
        <v>1561380</v>
      </c>
      <c r="S5" s="635"/>
      <c r="T5" s="635"/>
      <c r="U5" s="635"/>
      <c r="V5" s="635"/>
      <c r="W5" s="635"/>
      <c r="X5" s="635"/>
      <c r="Y5" s="636"/>
      <c r="Z5" s="637">
        <v>10</v>
      </c>
      <c r="AA5" s="637"/>
      <c r="AB5" s="637"/>
      <c r="AC5" s="637"/>
      <c r="AD5" s="638">
        <v>1561380</v>
      </c>
      <c r="AE5" s="638"/>
      <c r="AF5" s="638"/>
      <c r="AG5" s="638"/>
      <c r="AH5" s="638"/>
      <c r="AI5" s="638"/>
      <c r="AJ5" s="638"/>
      <c r="AK5" s="638"/>
      <c r="AL5" s="639">
        <v>31</v>
      </c>
      <c r="AM5" s="640"/>
      <c r="AN5" s="640"/>
      <c r="AO5" s="641"/>
      <c r="AP5" s="631" t="s">
        <v>224</v>
      </c>
      <c r="AQ5" s="632"/>
      <c r="AR5" s="632"/>
      <c r="AS5" s="632"/>
      <c r="AT5" s="632"/>
      <c r="AU5" s="632"/>
      <c r="AV5" s="632"/>
      <c r="AW5" s="632"/>
      <c r="AX5" s="632"/>
      <c r="AY5" s="632"/>
      <c r="AZ5" s="632"/>
      <c r="BA5" s="632"/>
      <c r="BB5" s="632"/>
      <c r="BC5" s="632"/>
      <c r="BD5" s="632"/>
      <c r="BE5" s="632"/>
      <c r="BF5" s="633"/>
      <c r="BG5" s="645">
        <v>1561231</v>
      </c>
      <c r="BH5" s="646"/>
      <c r="BI5" s="646"/>
      <c r="BJ5" s="646"/>
      <c r="BK5" s="646"/>
      <c r="BL5" s="646"/>
      <c r="BM5" s="646"/>
      <c r="BN5" s="647"/>
      <c r="BO5" s="648">
        <v>100</v>
      </c>
      <c r="BP5" s="648"/>
      <c r="BQ5" s="648"/>
      <c r="BR5" s="648"/>
      <c r="BS5" s="649" t="s">
        <v>225</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217</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89290</v>
      </c>
      <c r="S6" s="646"/>
      <c r="T6" s="646"/>
      <c r="U6" s="646"/>
      <c r="V6" s="646"/>
      <c r="W6" s="646"/>
      <c r="X6" s="646"/>
      <c r="Y6" s="647"/>
      <c r="Z6" s="648">
        <v>0.6</v>
      </c>
      <c r="AA6" s="648"/>
      <c r="AB6" s="648"/>
      <c r="AC6" s="648"/>
      <c r="AD6" s="649">
        <v>89290</v>
      </c>
      <c r="AE6" s="649"/>
      <c r="AF6" s="649"/>
      <c r="AG6" s="649"/>
      <c r="AH6" s="649"/>
      <c r="AI6" s="649"/>
      <c r="AJ6" s="649"/>
      <c r="AK6" s="649"/>
      <c r="AL6" s="650">
        <v>1.8</v>
      </c>
      <c r="AM6" s="651"/>
      <c r="AN6" s="651"/>
      <c r="AO6" s="652"/>
      <c r="AP6" s="642" t="s">
        <v>230</v>
      </c>
      <c r="AQ6" s="643"/>
      <c r="AR6" s="643"/>
      <c r="AS6" s="643"/>
      <c r="AT6" s="643"/>
      <c r="AU6" s="643"/>
      <c r="AV6" s="643"/>
      <c r="AW6" s="643"/>
      <c r="AX6" s="643"/>
      <c r="AY6" s="643"/>
      <c r="AZ6" s="643"/>
      <c r="BA6" s="643"/>
      <c r="BB6" s="643"/>
      <c r="BC6" s="643"/>
      <c r="BD6" s="643"/>
      <c r="BE6" s="643"/>
      <c r="BF6" s="644"/>
      <c r="BG6" s="645">
        <v>1561231</v>
      </c>
      <c r="BH6" s="646"/>
      <c r="BI6" s="646"/>
      <c r="BJ6" s="646"/>
      <c r="BK6" s="646"/>
      <c r="BL6" s="646"/>
      <c r="BM6" s="646"/>
      <c r="BN6" s="647"/>
      <c r="BO6" s="648">
        <v>100</v>
      </c>
      <c r="BP6" s="648"/>
      <c r="BQ6" s="648"/>
      <c r="BR6" s="648"/>
      <c r="BS6" s="649" t="s">
        <v>231</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97447</v>
      </c>
      <c r="CS6" s="646"/>
      <c r="CT6" s="646"/>
      <c r="CU6" s="646"/>
      <c r="CV6" s="646"/>
      <c r="CW6" s="646"/>
      <c r="CX6" s="646"/>
      <c r="CY6" s="647"/>
      <c r="CZ6" s="639">
        <v>0.6</v>
      </c>
      <c r="DA6" s="640"/>
      <c r="DB6" s="640"/>
      <c r="DC6" s="659"/>
      <c r="DD6" s="654">
        <v>649</v>
      </c>
      <c r="DE6" s="646"/>
      <c r="DF6" s="646"/>
      <c r="DG6" s="646"/>
      <c r="DH6" s="646"/>
      <c r="DI6" s="646"/>
      <c r="DJ6" s="646"/>
      <c r="DK6" s="646"/>
      <c r="DL6" s="646"/>
      <c r="DM6" s="646"/>
      <c r="DN6" s="646"/>
      <c r="DO6" s="646"/>
      <c r="DP6" s="647"/>
      <c r="DQ6" s="654">
        <v>97447</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853</v>
      </c>
      <c r="S7" s="646"/>
      <c r="T7" s="646"/>
      <c r="U7" s="646"/>
      <c r="V7" s="646"/>
      <c r="W7" s="646"/>
      <c r="X7" s="646"/>
      <c r="Y7" s="647"/>
      <c r="Z7" s="648">
        <v>0</v>
      </c>
      <c r="AA7" s="648"/>
      <c r="AB7" s="648"/>
      <c r="AC7" s="648"/>
      <c r="AD7" s="649">
        <v>853</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655670</v>
      </c>
      <c r="BH7" s="646"/>
      <c r="BI7" s="646"/>
      <c r="BJ7" s="646"/>
      <c r="BK7" s="646"/>
      <c r="BL7" s="646"/>
      <c r="BM7" s="646"/>
      <c r="BN7" s="647"/>
      <c r="BO7" s="648">
        <v>42</v>
      </c>
      <c r="BP7" s="648"/>
      <c r="BQ7" s="648"/>
      <c r="BR7" s="648"/>
      <c r="BS7" s="649" t="s">
        <v>225</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5466724</v>
      </c>
      <c r="CS7" s="646"/>
      <c r="CT7" s="646"/>
      <c r="CU7" s="646"/>
      <c r="CV7" s="646"/>
      <c r="CW7" s="646"/>
      <c r="CX7" s="646"/>
      <c r="CY7" s="647"/>
      <c r="CZ7" s="648">
        <v>36.200000000000003</v>
      </c>
      <c r="DA7" s="648"/>
      <c r="DB7" s="648"/>
      <c r="DC7" s="648"/>
      <c r="DD7" s="654">
        <v>153595</v>
      </c>
      <c r="DE7" s="646"/>
      <c r="DF7" s="646"/>
      <c r="DG7" s="646"/>
      <c r="DH7" s="646"/>
      <c r="DI7" s="646"/>
      <c r="DJ7" s="646"/>
      <c r="DK7" s="646"/>
      <c r="DL7" s="646"/>
      <c r="DM7" s="646"/>
      <c r="DN7" s="646"/>
      <c r="DO7" s="646"/>
      <c r="DP7" s="647"/>
      <c r="DQ7" s="654">
        <v>1160039</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3704</v>
      </c>
      <c r="S8" s="646"/>
      <c r="T8" s="646"/>
      <c r="U8" s="646"/>
      <c r="V8" s="646"/>
      <c r="W8" s="646"/>
      <c r="X8" s="646"/>
      <c r="Y8" s="647"/>
      <c r="Z8" s="648">
        <v>0</v>
      </c>
      <c r="AA8" s="648"/>
      <c r="AB8" s="648"/>
      <c r="AC8" s="648"/>
      <c r="AD8" s="649">
        <v>3704</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25944</v>
      </c>
      <c r="BH8" s="646"/>
      <c r="BI8" s="646"/>
      <c r="BJ8" s="646"/>
      <c r="BK8" s="646"/>
      <c r="BL8" s="646"/>
      <c r="BM8" s="646"/>
      <c r="BN8" s="647"/>
      <c r="BO8" s="648">
        <v>1.7</v>
      </c>
      <c r="BP8" s="648"/>
      <c r="BQ8" s="648"/>
      <c r="BR8" s="648"/>
      <c r="BS8" s="654" t="s">
        <v>138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3089303</v>
      </c>
      <c r="CS8" s="646"/>
      <c r="CT8" s="646"/>
      <c r="CU8" s="646"/>
      <c r="CV8" s="646"/>
      <c r="CW8" s="646"/>
      <c r="CX8" s="646"/>
      <c r="CY8" s="647"/>
      <c r="CZ8" s="648">
        <v>20.399999999999999</v>
      </c>
      <c r="DA8" s="648"/>
      <c r="DB8" s="648"/>
      <c r="DC8" s="648"/>
      <c r="DD8" s="654">
        <v>44862</v>
      </c>
      <c r="DE8" s="646"/>
      <c r="DF8" s="646"/>
      <c r="DG8" s="646"/>
      <c r="DH8" s="646"/>
      <c r="DI8" s="646"/>
      <c r="DJ8" s="646"/>
      <c r="DK8" s="646"/>
      <c r="DL8" s="646"/>
      <c r="DM8" s="646"/>
      <c r="DN8" s="646"/>
      <c r="DO8" s="646"/>
      <c r="DP8" s="647"/>
      <c r="DQ8" s="654">
        <v>1514223</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3683</v>
      </c>
      <c r="S9" s="646"/>
      <c r="T9" s="646"/>
      <c r="U9" s="646"/>
      <c r="V9" s="646"/>
      <c r="W9" s="646"/>
      <c r="X9" s="646"/>
      <c r="Y9" s="647"/>
      <c r="Z9" s="648">
        <v>0</v>
      </c>
      <c r="AA9" s="648"/>
      <c r="AB9" s="648"/>
      <c r="AC9" s="648"/>
      <c r="AD9" s="649">
        <v>3683</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544897</v>
      </c>
      <c r="BH9" s="646"/>
      <c r="BI9" s="646"/>
      <c r="BJ9" s="646"/>
      <c r="BK9" s="646"/>
      <c r="BL9" s="646"/>
      <c r="BM9" s="646"/>
      <c r="BN9" s="647"/>
      <c r="BO9" s="648">
        <v>34.9</v>
      </c>
      <c r="BP9" s="648"/>
      <c r="BQ9" s="648"/>
      <c r="BR9" s="648"/>
      <c r="BS9" s="654" t="s">
        <v>231</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441509</v>
      </c>
      <c r="CS9" s="646"/>
      <c r="CT9" s="646"/>
      <c r="CU9" s="646"/>
      <c r="CV9" s="646"/>
      <c r="CW9" s="646"/>
      <c r="CX9" s="646"/>
      <c r="CY9" s="647"/>
      <c r="CZ9" s="648">
        <v>2.9</v>
      </c>
      <c r="DA9" s="648"/>
      <c r="DB9" s="648"/>
      <c r="DC9" s="648"/>
      <c r="DD9" s="654">
        <v>15617</v>
      </c>
      <c r="DE9" s="646"/>
      <c r="DF9" s="646"/>
      <c r="DG9" s="646"/>
      <c r="DH9" s="646"/>
      <c r="DI9" s="646"/>
      <c r="DJ9" s="646"/>
      <c r="DK9" s="646"/>
      <c r="DL9" s="646"/>
      <c r="DM9" s="646"/>
      <c r="DN9" s="646"/>
      <c r="DO9" s="646"/>
      <c r="DP9" s="647"/>
      <c r="DQ9" s="654">
        <v>373253</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225</v>
      </c>
      <c r="S10" s="646"/>
      <c r="T10" s="646"/>
      <c r="U10" s="646"/>
      <c r="V10" s="646"/>
      <c r="W10" s="646"/>
      <c r="X10" s="646"/>
      <c r="Y10" s="647"/>
      <c r="Z10" s="648" t="s">
        <v>138</v>
      </c>
      <c r="AA10" s="648"/>
      <c r="AB10" s="648"/>
      <c r="AC10" s="648"/>
      <c r="AD10" s="649" t="s">
        <v>231</v>
      </c>
      <c r="AE10" s="649"/>
      <c r="AF10" s="649"/>
      <c r="AG10" s="649"/>
      <c r="AH10" s="649"/>
      <c r="AI10" s="649"/>
      <c r="AJ10" s="649"/>
      <c r="AK10" s="649"/>
      <c r="AL10" s="650" t="s">
        <v>231</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40411</v>
      </c>
      <c r="BH10" s="646"/>
      <c r="BI10" s="646"/>
      <c r="BJ10" s="646"/>
      <c r="BK10" s="646"/>
      <c r="BL10" s="646"/>
      <c r="BM10" s="646"/>
      <c r="BN10" s="647"/>
      <c r="BO10" s="648">
        <v>2.6</v>
      </c>
      <c r="BP10" s="648"/>
      <c r="BQ10" s="648"/>
      <c r="BR10" s="648"/>
      <c r="BS10" s="654" t="s">
        <v>231</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231</v>
      </c>
      <c r="CS10" s="646"/>
      <c r="CT10" s="646"/>
      <c r="CU10" s="646"/>
      <c r="CV10" s="646"/>
      <c r="CW10" s="646"/>
      <c r="CX10" s="646"/>
      <c r="CY10" s="647"/>
      <c r="CZ10" s="648" t="s">
        <v>231</v>
      </c>
      <c r="DA10" s="648"/>
      <c r="DB10" s="648"/>
      <c r="DC10" s="648"/>
      <c r="DD10" s="654" t="s">
        <v>231</v>
      </c>
      <c r="DE10" s="646"/>
      <c r="DF10" s="646"/>
      <c r="DG10" s="646"/>
      <c r="DH10" s="646"/>
      <c r="DI10" s="646"/>
      <c r="DJ10" s="646"/>
      <c r="DK10" s="646"/>
      <c r="DL10" s="646"/>
      <c r="DM10" s="646"/>
      <c r="DN10" s="646"/>
      <c r="DO10" s="646"/>
      <c r="DP10" s="647"/>
      <c r="DQ10" s="654" t="s">
        <v>138</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355636</v>
      </c>
      <c r="S11" s="646"/>
      <c r="T11" s="646"/>
      <c r="U11" s="646"/>
      <c r="V11" s="646"/>
      <c r="W11" s="646"/>
      <c r="X11" s="646"/>
      <c r="Y11" s="647"/>
      <c r="Z11" s="650">
        <v>2.2999999999999998</v>
      </c>
      <c r="AA11" s="651"/>
      <c r="AB11" s="651"/>
      <c r="AC11" s="663"/>
      <c r="AD11" s="654">
        <v>355636</v>
      </c>
      <c r="AE11" s="646"/>
      <c r="AF11" s="646"/>
      <c r="AG11" s="646"/>
      <c r="AH11" s="646"/>
      <c r="AI11" s="646"/>
      <c r="AJ11" s="646"/>
      <c r="AK11" s="647"/>
      <c r="AL11" s="650">
        <v>7.1</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44418</v>
      </c>
      <c r="BH11" s="646"/>
      <c r="BI11" s="646"/>
      <c r="BJ11" s="646"/>
      <c r="BK11" s="646"/>
      <c r="BL11" s="646"/>
      <c r="BM11" s="646"/>
      <c r="BN11" s="647"/>
      <c r="BO11" s="648">
        <v>2.8</v>
      </c>
      <c r="BP11" s="648"/>
      <c r="BQ11" s="648"/>
      <c r="BR11" s="648"/>
      <c r="BS11" s="654" t="s">
        <v>231</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250929</v>
      </c>
      <c r="CS11" s="646"/>
      <c r="CT11" s="646"/>
      <c r="CU11" s="646"/>
      <c r="CV11" s="646"/>
      <c r="CW11" s="646"/>
      <c r="CX11" s="646"/>
      <c r="CY11" s="647"/>
      <c r="CZ11" s="648">
        <v>1.7</v>
      </c>
      <c r="DA11" s="648"/>
      <c r="DB11" s="648"/>
      <c r="DC11" s="648"/>
      <c r="DD11" s="654">
        <v>57213</v>
      </c>
      <c r="DE11" s="646"/>
      <c r="DF11" s="646"/>
      <c r="DG11" s="646"/>
      <c r="DH11" s="646"/>
      <c r="DI11" s="646"/>
      <c r="DJ11" s="646"/>
      <c r="DK11" s="646"/>
      <c r="DL11" s="646"/>
      <c r="DM11" s="646"/>
      <c r="DN11" s="646"/>
      <c r="DO11" s="646"/>
      <c r="DP11" s="647"/>
      <c r="DQ11" s="654">
        <v>126437</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13457</v>
      </c>
      <c r="S12" s="646"/>
      <c r="T12" s="646"/>
      <c r="U12" s="646"/>
      <c r="V12" s="646"/>
      <c r="W12" s="646"/>
      <c r="X12" s="646"/>
      <c r="Y12" s="647"/>
      <c r="Z12" s="648">
        <v>0.1</v>
      </c>
      <c r="AA12" s="648"/>
      <c r="AB12" s="648"/>
      <c r="AC12" s="648"/>
      <c r="AD12" s="649">
        <v>13457</v>
      </c>
      <c r="AE12" s="649"/>
      <c r="AF12" s="649"/>
      <c r="AG12" s="649"/>
      <c r="AH12" s="649"/>
      <c r="AI12" s="649"/>
      <c r="AJ12" s="649"/>
      <c r="AK12" s="649"/>
      <c r="AL12" s="650">
        <v>0.3</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732328</v>
      </c>
      <c r="BH12" s="646"/>
      <c r="BI12" s="646"/>
      <c r="BJ12" s="646"/>
      <c r="BK12" s="646"/>
      <c r="BL12" s="646"/>
      <c r="BM12" s="646"/>
      <c r="BN12" s="647"/>
      <c r="BO12" s="648">
        <v>46.9</v>
      </c>
      <c r="BP12" s="648"/>
      <c r="BQ12" s="648"/>
      <c r="BR12" s="648"/>
      <c r="BS12" s="654" t="s">
        <v>225</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249419</v>
      </c>
      <c r="CS12" s="646"/>
      <c r="CT12" s="646"/>
      <c r="CU12" s="646"/>
      <c r="CV12" s="646"/>
      <c r="CW12" s="646"/>
      <c r="CX12" s="646"/>
      <c r="CY12" s="647"/>
      <c r="CZ12" s="648">
        <v>1.7</v>
      </c>
      <c r="DA12" s="648"/>
      <c r="DB12" s="648"/>
      <c r="DC12" s="648"/>
      <c r="DD12" s="654" t="s">
        <v>231</v>
      </c>
      <c r="DE12" s="646"/>
      <c r="DF12" s="646"/>
      <c r="DG12" s="646"/>
      <c r="DH12" s="646"/>
      <c r="DI12" s="646"/>
      <c r="DJ12" s="646"/>
      <c r="DK12" s="646"/>
      <c r="DL12" s="646"/>
      <c r="DM12" s="646"/>
      <c r="DN12" s="646"/>
      <c r="DO12" s="646"/>
      <c r="DP12" s="647"/>
      <c r="DQ12" s="654">
        <v>221520</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231</v>
      </c>
      <c r="AA13" s="648"/>
      <c r="AB13" s="648"/>
      <c r="AC13" s="648"/>
      <c r="AD13" s="649" t="s">
        <v>231</v>
      </c>
      <c r="AE13" s="649"/>
      <c r="AF13" s="649"/>
      <c r="AG13" s="649"/>
      <c r="AH13" s="649"/>
      <c r="AI13" s="649"/>
      <c r="AJ13" s="649"/>
      <c r="AK13" s="649"/>
      <c r="AL13" s="650" t="s">
        <v>231</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728829</v>
      </c>
      <c r="BH13" s="646"/>
      <c r="BI13" s="646"/>
      <c r="BJ13" s="646"/>
      <c r="BK13" s="646"/>
      <c r="BL13" s="646"/>
      <c r="BM13" s="646"/>
      <c r="BN13" s="647"/>
      <c r="BO13" s="648">
        <v>46.7</v>
      </c>
      <c r="BP13" s="648"/>
      <c r="BQ13" s="648"/>
      <c r="BR13" s="648"/>
      <c r="BS13" s="654" t="s">
        <v>231</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1857351</v>
      </c>
      <c r="CS13" s="646"/>
      <c r="CT13" s="646"/>
      <c r="CU13" s="646"/>
      <c r="CV13" s="646"/>
      <c r="CW13" s="646"/>
      <c r="CX13" s="646"/>
      <c r="CY13" s="647"/>
      <c r="CZ13" s="648">
        <v>12.3</v>
      </c>
      <c r="DA13" s="648"/>
      <c r="DB13" s="648"/>
      <c r="DC13" s="648"/>
      <c r="DD13" s="654">
        <v>1378647</v>
      </c>
      <c r="DE13" s="646"/>
      <c r="DF13" s="646"/>
      <c r="DG13" s="646"/>
      <c r="DH13" s="646"/>
      <c r="DI13" s="646"/>
      <c r="DJ13" s="646"/>
      <c r="DK13" s="646"/>
      <c r="DL13" s="646"/>
      <c r="DM13" s="646"/>
      <c r="DN13" s="646"/>
      <c r="DO13" s="646"/>
      <c r="DP13" s="647"/>
      <c r="DQ13" s="654">
        <v>413763</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t="s">
        <v>138</v>
      </c>
      <c r="S14" s="646"/>
      <c r="T14" s="646"/>
      <c r="U14" s="646"/>
      <c r="V14" s="646"/>
      <c r="W14" s="646"/>
      <c r="X14" s="646"/>
      <c r="Y14" s="647"/>
      <c r="Z14" s="648" t="s">
        <v>231</v>
      </c>
      <c r="AA14" s="648"/>
      <c r="AB14" s="648"/>
      <c r="AC14" s="648"/>
      <c r="AD14" s="649" t="s">
        <v>225</v>
      </c>
      <c r="AE14" s="649"/>
      <c r="AF14" s="649"/>
      <c r="AG14" s="649"/>
      <c r="AH14" s="649"/>
      <c r="AI14" s="649"/>
      <c r="AJ14" s="649"/>
      <c r="AK14" s="649"/>
      <c r="AL14" s="650" t="s">
        <v>138</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69049</v>
      </c>
      <c r="BH14" s="646"/>
      <c r="BI14" s="646"/>
      <c r="BJ14" s="646"/>
      <c r="BK14" s="646"/>
      <c r="BL14" s="646"/>
      <c r="BM14" s="646"/>
      <c r="BN14" s="647"/>
      <c r="BO14" s="648">
        <v>4.4000000000000004</v>
      </c>
      <c r="BP14" s="648"/>
      <c r="BQ14" s="648"/>
      <c r="BR14" s="648"/>
      <c r="BS14" s="654" t="s">
        <v>225</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483024</v>
      </c>
      <c r="CS14" s="646"/>
      <c r="CT14" s="646"/>
      <c r="CU14" s="646"/>
      <c r="CV14" s="646"/>
      <c r="CW14" s="646"/>
      <c r="CX14" s="646"/>
      <c r="CY14" s="647"/>
      <c r="CZ14" s="648">
        <v>3.2</v>
      </c>
      <c r="DA14" s="648"/>
      <c r="DB14" s="648"/>
      <c r="DC14" s="648"/>
      <c r="DD14" s="654">
        <v>126754</v>
      </c>
      <c r="DE14" s="646"/>
      <c r="DF14" s="646"/>
      <c r="DG14" s="646"/>
      <c r="DH14" s="646"/>
      <c r="DI14" s="646"/>
      <c r="DJ14" s="646"/>
      <c r="DK14" s="646"/>
      <c r="DL14" s="646"/>
      <c r="DM14" s="646"/>
      <c r="DN14" s="646"/>
      <c r="DO14" s="646"/>
      <c r="DP14" s="647"/>
      <c r="DQ14" s="654">
        <v>344442</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138</v>
      </c>
      <c r="S15" s="646"/>
      <c r="T15" s="646"/>
      <c r="U15" s="646"/>
      <c r="V15" s="646"/>
      <c r="W15" s="646"/>
      <c r="X15" s="646"/>
      <c r="Y15" s="647"/>
      <c r="Z15" s="648" t="s">
        <v>225</v>
      </c>
      <c r="AA15" s="648"/>
      <c r="AB15" s="648"/>
      <c r="AC15" s="648"/>
      <c r="AD15" s="649" t="s">
        <v>138</v>
      </c>
      <c r="AE15" s="649"/>
      <c r="AF15" s="649"/>
      <c r="AG15" s="649"/>
      <c r="AH15" s="649"/>
      <c r="AI15" s="649"/>
      <c r="AJ15" s="649"/>
      <c r="AK15" s="649"/>
      <c r="AL15" s="650" t="s">
        <v>231</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104184</v>
      </c>
      <c r="BH15" s="646"/>
      <c r="BI15" s="646"/>
      <c r="BJ15" s="646"/>
      <c r="BK15" s="646"/>
      <c r="BL15" s="646"/>
      <c r="BM15" s="646"/>
      <c r="BN15" s="647"/>
      <c r="BO15" s="648">
        <v>6.7</v>
      </c>
      <c r="BP15" s="648"/>
      <c r="BQ15" s="648"/>
      <c r="BR15" s="648"/>
      <c r="BS15" s="654" t="s">
        <v>231</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781372</v>
      </c>
      <c r="CS15" s="646"/>
      <c r="CT15" s="646"/>
      <c r="CU15" s="646"/>
      <c r="CV15" s="646"/>
      <c r="CW15" s="646"/>
      <c r="CX15" s="646"/>
      <c r="CY15" s="647"/>
      <c r="CZ15" s="648">
        <v>5.2</v>
      </c>
      <c r="DA15" s="648"/>
      <c r="DB15" s="648"/>
      <c r="DC15" s="648"/>
      <c r="DD15" s="654">
        <v>134754</v>
      </c>
      <c r="DE15" s="646"/>
      <c r="DF15" s="646"/>
      <c r="DG15" s="646"/>
      <c r="DH15" s="646"/>
      <c r="DI15" s="646"/>
      <c r="DJ15" s="646"/>
      <c r="DK15" s="646"/>
      <c r="DL15" s="646"/>
      <c r="DM15" s="646"/>
      <c r="DN15" s="646"/>
      <c r="DO15" s="646"/>
      <c r="DP15" s="647"/>
      <c r="DQ15" s="654">
        <v>543412</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5605</v>
      </c>
      <c r="S16" s="646"/>
      <c r="T16" s="646"/>
      <c r="U16" s="646"/>
      <c r="V16" s="646"/>
      <c r="W16" s="646"/>
      <c r="X16" s="646"/>
      <c r="Y16" s="647"/>
      <c r="Z16" s="648">
        <v>0</v>
      </c>
      <c r="AA16" s="648"/>
      <c r="AB16" s="648"/>
      <c r="AC16" s="648"/>
      <c r="AD16" s="649">
        <v>5605</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225</v>
      </c>
      <c r="BP16" s="648"/>
      <c r="BQ16" s="648"/>
      <c r="BR16" s="648"/>
      <c r="BS16" s="654" t="s">
        <v>225</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1087743</v>
      </c>
      <c r="CS16" s="646"/>
      <c r="CT16" s="646"/>
      <c r="CU16" s="646"/>
      <c r="CV16" s="646"/>
      <c r="CW16" s="646"/>
      <c r="CX16" s="646"/>
      <c r="CY16" s="647"/>
      <c r="CZ16" s="648">
        <v>7.2</v>
      </c>
      <c r="DA16" s="648"/>
      <c r="DB16" s="648"/>
      <c r="DC16" s="648"/>
      <c r="DD16" s="654" t="s">
        <v>225</v>
      </c>
      <c r="DE16" s="646"/>
      <c r="DF16" s="646"/>
      <c r="DG16" s="646"/>
      <c r="DH16" s="646"/>
      <c r="DI16" s="646"/>
      <c r="DJ16" s="646"/>
      <c r="DK16" s="646"/>
      <c r="DL16" s="646"/>
      <c r="DM16" s="646"/>
      <c r="DN16" s="646"/>
      <c r="DO16" s="646"/>
      <c r="DP16" s="647"/>
      <c r="DQ16" s="654">
        <v>172191</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5620</v>
      </c>
      <c r="S17" s="646"/>
      <c r="T17" s="646"/>
      <c r="U17" s="646"/>
      <c r="V17" s="646"/>
      <c r="W17" s="646"/>
      <c r="X17" s="646"/>
      <c r="Y17" s="647"/>
      <c r="Z17" s="648">
        <v>0</v>
      </c>
      <c r="AA17" s="648"/>
      <c r="AB17" s="648"/>
      <c r="AC17" s="648"/>
      <c r="AD17" s="649">
        <v>5620</v>
      </c>
      <c r="AE17" s="649"/>
      <c r="AF17" s="649"/>
      <c r="AG17" s="649"/>
      <c r="AH17" s="649"/>
      <c r="AI17" s="649"/>
      <c r="AJ17" s="649"/>
      <c r="AK17" s="649"/>
      <c r="AL17" s="650">
        <v>0.1</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231</v>
      </c>
      <c r="BH17" s="646"/>
      <c r="BI17" s="646"/>
      <c r="BJ17" s="646"/>
      <c r="BK17" s="646"/>
      <c r="BL17" s="646"/>
      <c r="BM17" s="646"/>
      <c r="BN17" s="647"/>
      <c r="BO17" s="648" t="s">
        <v>231</v>
      </c>
      <c r="BP17" s="648"/>
      <c r="BQ17" s="648"/>
      <c r="BR17" s="648"/>
      <c r="BS17" s="654" t="s">
        <v>138</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1309509</v>
      </c>
      <c r="CS17" s="646"/>
      <c r="CT17" s="646"/>
      <c r="CU17" s="646"/>
      <c r="CV17" s="646"/>
      <c r="CW17" s="646"/>
      <c r="CX17" s="646"/>
      <c r="CY17" s="647"/>
      <c r="CZ17" s="648">
        <v>8.6999999999999993</v>
      </c>
      <c r="DA17" s="648"/>
      <c r="DB17" s="648"/>
      <c r="DC17" s="648"/>
      <c r="DD17" s="654" t="s">
        <v>225</v>
      </c>
      <c r="DE17" s="646"/>
      <c r="DF17" s="646"/>
      <c r="DG17" s="646"/>
      <c r="DH17" s="646"/>
      <c r="DI17" s="646"/>
      <c r="DJ17" s="646"/>
      <c r="DK17" s="646"/>
      <c r="DL17" s="646"/>
      <c r="DM17" s="646"/>
      <c r="DN17" s="646"/>
      <c r="DO17" s="646"/>
      <c r="DP17" s="647"/>
      <c r="DQ17" s="654">
        <v>1300013</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22645</v>
      </c>
      <c r="S18" s="646"/>
      <c r="T18" s="646"/>
      <c r="U18" s="646"/>
      <c r="V18" s="646"/>
      <c r="W18" s="646"/>
      <c r="X18" s="646"/>
      <c r="Y18" s="647"/>
      <c r="Z18" s="648">
        <v>0.1</v>
      </c>
      <c r="AA18" s="648"/>
      <c r="AB18" s="648"/>
      <c r="AC18" s="648"/>
      <c r="AD18" s="649">
        <v>22645</v>
      </c>
      <c r="AE18" s="649"/>
      <c r="AF18" s="649"/>
      <c r="AG18" s="649"/>
      <c r="AH18" s="649"/>
      <c r="AI18" s="649"/>
      <c r="AJ18" s="649"/>
      <c r="AK18" s="649"/>
      <c r="AL18" s="650">
        <v>0.4</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225</v>
      </c>
      <c r="BH18" s="646"/>
      <c r="BI18" s="646"/>
      <c r="BJ18" s="646"/>
      <c r="BK18" s="646"/>
      <c r="BL18" s="646"/>
      <c r="BM18" s="646"/>
      <c r="BN18" s="647"/>
      <c r="BO18" s="648" t="s">
        <v>231</v>
      </c>
      <c r="BP18" s="648"/>
      <c r="BQ18" s="648"/>
      <c r="BR18" s="648"/>
      <c r="BS18" s="654" t="s">
        <v>231</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231</v>
      </c>
      <c r="DA18" s="648"/>
      <c r="DB18" s="648"/>
      <c r="DC18" s="648"/>
      <c r="DD18" s="654" t="s">
        <v>225</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19056</v>
      </c>
      <c r="S19" s="646"/>
      <c r="T19" s="646"/>
      <c r="U19" s="646"/>
      <c r="V19" s="646"/>
      <c r="W19" s="646"/>
      <c r="X19" s="646"/>
      <c r="Y19" s="647"/>
      <c r="Z19" s="648">
        <v>0.1</v>
      </c>
      <c r="AA19" s="648"/>
      <c r="AB19" s="648"/>
      <c r="AC19" s="648"/>
      <c r="AD19" s="649">
        <v>19056</v>
      </c>
      <c r="AE19" s="649"/>
      <c r="AF19" s="649"/>
      <c r="AG19" s="649"/>
      <c r="AH19" s="649"/>
      <c r="AI19" s="649"/>
      <c r="AJ19" s="649"/>
      <c r="AK19" s="649"/>
      <c r="AL19" s="650">
        <v>0.4</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149</v>
      </c>
      <c r="BH19" s="646"/>
      <c r="BI19" s="646"/>
      <c r="BJ19" s="646"/>
      <c r="BK19" s="646"/>
      <c r="BL19" s="646"/>
      <c r="BM19" s="646"/>
      <c r="BN19" s="647"/>
      <c r="BO19" s="648">
        <v>0</v>
      </c>
      <c r="BP19" s="648"/>
      <c r="BQ19" s="648"/>
      <c r="BR19" s="648"/>
      <c r="BS19" s="654" t="s">
        <v>225</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225</v>
      </c>
      <c r="CS19" s="646"/>
      <c r="CT19" s="646"/>
      <c r="CU19" s="646"/>
      <c r="CV19" s="646"/>
      <c r="CW19" s="646"/>
      <c r="CX19" s="646"/>
      <c r="CY19" s="647"/>
      <c r="CZ19" s="648" t="s">
        <v>225</v>
      </c>
      <c r="DA19" s="648"/>
      <c r="DB19" s="648"/>
      <c r="DC19" s="648"/>
      <c r="DD19" s="654" t="s">
        <v>225</v>
      </c>
      <c r="DE19" s="646"/>
      <c r="DF19" s="646"/>
      <c r="DG19" s="646"/>
      <c r="DH19" s="646"/>
      <c r="DI19" s="646"/>
      <c r="DJ19" s="646"/>
      <c r="DK19" s="646"/>
      <c r="DL19" s="646"/>
      <c r="DM19" s="646"/>
      <c r="DN19" s="646"/>
      <c r="DO19" s="646"/>
      <c r="DP19" s="647"/>
      <c r="DQ19" s="654" t="s">
        <v>138</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2490</v>
      </c>
      <c r="S20" s="646"/>
      <c r="T20" s="646"/>
      <c r="U20" s="646"/>
      <c r="V20" s="646"/>
      <c r="W20" s="646"/>
      <c r="X20" s="646"/>
      <c r="Y20" s="647"/>
      <c r="Z20" s="648">
        <v>0</v>
      </c>
      <c r="AA20" s="648"/>
      <c r="AB20" s="648"/>
      <c r="AC20" s="648"/>
      <c r="AD20" s="649">
        <v>2490</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149</v>
      </c>
      <c r="BH20" s="646"/>
      <c r="BI20" s="646"/>
      <c r="BJ20" s="646"/>
      <c r="BK20" s="646"/>
      <c r="BL20" s="646"/>
      <c r="BM20" s="646"/>
      <c r="BN20" s="647"/>
      <c r="BO20" s="648">
        <v>0</v>
      </c>
      <c r="BP20" s="648"/>
      <c r="BQ20" s="648"/>
      <c r="BR20" s="648"/>
      <c r="BS20" s="654" t="s">
        <v>138</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15114330</v>
      </c>
      <c r="CS20" s="646"/>
      <c r="CT20" s="646"/>
      <c r="CU20" s="646"/>
      <c r="CV20" s="646"/>
      <c r="CW20" s="646"/>
      <c r="CX20" s="646"/>
      <c r="CY20" s="647"/>
      <c r="CZ20" s="648">
        <v>100</v>
      </c>
      <c r="DA20" s="648"/>
      <c r="DB20" s="648"/>
      <c r="DC20" s="648"/>
      <c r="DD20" s="654">
        <v>1912091</v>
      </c>
      <c r="DE20" s="646"/>
      <c r="DF20" s="646"/>
      <c r="DG20" s="646"/>
      <c r="DH20" s="646"/>
      <c r="DI20" s="646"/>
      <c r="DJ20" s="646"/>
      <c r="DK20" s="646"/>
      <c r="DL20" s="646"/>
      <c r="DM20" s="646"/>
      <c r="DN20" s="646"/>
      <c r="DO20" s="646"/>
      <c r="DP20" s="647"/>
      <c r="DQ20" s="654">
        <v>6266740</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1099</v>
      </c>
      <c r="S21" s="646"/>
      <c r="T21" s="646"/>
      <c r="U21" s="646"/>
      <c r="V21" s="646"/>
      <c r="W21" s="646"/>
      <c r="X21" s="646"/>
      <c r="Y21" s="647"/>
      <c r="Z21" s="648">
        <v>0</v>
      </c>
      <c r="AA21" s="648"/>
      <c r="AB21" s="648"/>
      <c r="AC21" s="648"/>
      <c r="AD21" s="649">
        <v>1099</v>
      </c>
      <c r="AE21" s="649"/>
      <c r="AF21" s="649"/>
      <c r="AG21" s="649"/>
      <c r="AH21" s="649"/>
      <c r="AI21" s="649"/>
      <c r="AJ21" s="649"/>
      <c r="AK21" s="649"/>
      <c r="AL21" s="650">
        <v>0</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149</v>
      </c>
      <c r="BH21" s="646"/>
      <c r="BI21" s="646"/>
      <c r="BJ21" s="646"/>
      <c r="BK21" s="646"/>
      <c r="BL21" s="646"/>
      <c r="BM21" s="646"/>
      <c r="BN21" s="647"/>
      <c r="BO21" s="648">
        <v>0</v>
      </c>
      <c r="BP21" s="648"/>
      <c r="BQ21" s="648"/>
      <c r="BR21" s="648"/>
      <c r="BS21" s="654" t="s">
        <v>138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3247303</v>
      </c>
      <c r="S22" s="646"/>
      <c r="T22" s="646"/>
      <c r="U22" s="646"/>
      <c r="V22" s="646"/>
      <c r="W22" s="646"/>
      <c r="X22" s="646"/>
      <c r="Y22" s="647"/>
      <c r="Z22" s="648">
        <v>20.8</v>
      </c>
      <c r="AA22" s="648"/>
      <c r="AB22" s="648"/>
      <c r="AC22" s="648"/>
      <c r="AD22" s="649">
        <v>2919581</v>
      </c>
      <c r="AE22" s="649"/>
      <c r="AF22" s="649"/>
      <c r="AG22" s="649"/>
      <c r="AH22" s="649"/>
      <c r="AI22" s="649"/>
      <c r="AJ22" s="649"/>
      <c r="AK22" s="649"/>
      <c r="AL22" s="650">
        <v>58</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225</v>
      </c>
      <c r="BH22" s="646"/>
      <c r="BI22" s="646"/>
      <c r="BJ22" s="646"/>
      <c r="BK22" s="646"/>
      <c r="BL22" s="646"/>
      <c r="BM22" s="646"/>
      <c r="BN22" s="647"/>
      <c r="BO22" s="648" t="s">
        <v>225</v>
      </c>
      <c r="BP22" s="648"/>
      <c r="BQ22" s="648"/>
      <c r="BR22" s="648"/>
      <c r="BS22" s="654" t="s">
        <v>231</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2919581</v>
      </c>
      <c r="S23" s="646"/>
      <c r="T23" s="646"/>
      <c r="U23" s="646"/>
      <c r="V23" s="646"/>
      <c r="W23" s="646"/>
      <c r="X23" s="646"/>
      <c r="Y23" s="647"/>
      <c r="Z23" s="648">
        <v>18.7</v>
      </c>
      <c r="AA23" s="648"/>
      <c r="AB23" s="648"/>
      <c r="AC23" s="648"/>
      <c r="AD23" s="649">
        <v>2919581</v>
      </c>
      <c r="AE23" s="649"/>
      <c r="AF23" s="649"/>
      <c r="AG23" s="649"/>
      <c r="AH23" s="649"/>
      <c r="AI23" s="649"/>
      <c r="AJ23" s="649"/>
      <c r="AK23" s="649"/>
      <c r="AL23" s="650">
        <v>58</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231</v>
      </c>
      <c r="BH23" s="646"/>
      <c r="BI23" s="646"/>
      <c r="BJ23" s="646"/>
      <c r="BK23" s="646"/>
      <c r="BL23" s="646"/>
      <c r="BM23" s="646"/>
      <c r="BN23" s="647"/>
      <c r="BO23" s="648" t="s">
        <v>138</v>
      </c>
      <c r="BP23" s="648"/>
      <c r="BQ23" s="648"/>
      <c r="BR23" s="648"/>
      <c r="BS23" s="654" t="s">
        <v>231</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327722</v>
      </c>
      <c r="S24" s="646"/>
      <c r="T24" s="646"/>
      <c r="U24" s="646"/>
      <c r="V24" s="646"/>
      <c r="W24" s="646"/>
      <c r="X24" s="646"/>
      <c r="Y24" s="647"/>
      <c r="Z24" s="648">
        <v>2.1</v>
      </c>
      <c r="AA24" s="648"/>
      <c r="AB24" s="648"/>
      <c r="AC24" s="648"/>
      <c r="AD24" s="649" t="s">
        <v>231</v>
      </c>
      <c r="AE24" s="649"/>
      <c r="AF24" s="649"/>
      <c r="AG24" s="649"/>
      <c r="AH24" s="649"/>
      <c r="AI24" s="649"/>
      <c r="AJ24" s="649"/>
      <c r="AK24" s="649"/>
      <c r="AL24" s="650" t="s">
        <v>231</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138</v>
      </c>
      <c r="BP24" s="648"/>
      <c r="BQ24" s="648"/>
      <c r="BR24" s="648"/>
      <c r="BS24" s="654" t="s">
        <v>225</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4298642</v>
      </c>
      <c r="CS24" s="635"/>
      <c r="CT24" s="635"/>
      <c r="CU24" s="635"/>
      <c r="CV24" s="635"/>
      <c r="CW24" s="635"/>
      <c r="CX24" s="635"/>
      <c r="CY24" s="636"/>
      <c r="CZ24" s="639">
        <v>28.4</v>
      </c>
      <c r="DA24" s="640"/>
      <c r="DB24" s="640"/>
      <c r="DC24" s="659"/>
      <c r="DD24" s="681">
        <v>2992260</v>
      </c>
      <c r="DE24" s="635"/>
      <c r="DF24" s="635"/>
      <c r="DG24" s="635"/>
      <c r="DH24" s="635"/>
      <c r="DI24" s="635"/>
      <c r="DJ24" s="635"/>
      <c r="DK24" s="636"/>
      <c r="DL24" s="681">
        <v>2854614</v>
      </c>
      <c r="DM24" s="635"/>
      <c r="DN24" s="635"/>
      <c r="DO24" s="635"/>
      <c r="DP24" s="635"/>
      <c r="DQ24" s="635"/>
      <c r="DR24" s="635"/>
      <c r="DS24" s="635"/>
      <c r="DT24" s="635"/>
      <c r="DU24" s="635"/>
      <c r="DV24" s="636"/>
      <c r="DW24" s="639">
        <v>54.6</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225</v>
      </c>
      <c r="S25" s="646"/>
      <c r="T25" s="646"/>
      <c r="U25" s="646"/>
      <c r="V25" s="646"/>
      <c r="W25" s="646"/>
      <c r="X25" s="646"/>
      <c r="Y25" s="647"/>
      <c r="Z25" s="648" t="s">
        <v>231</v>
      </c>
      <c r="AA25" s="648"/>
      <c r="AB25" s="648"/>
      <c r="AC25" s="648"/>
      <c r="AD25" s="649" t="s">
        <v>225</v>
      </c>
      <c r="AE25" s="649"/>
      <c r="AF25" s="649"/>
      <c r="AG25" s="649"/>
      <c r="AH25" s="649"/>
      <c r="AI25" s="649"/>
      <c r="AJ25" s="649"/>
      <c r="AK25" s="649"/>
      <c r="AL25" s="650" t="s">
        <v>225</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231</v>
      </c>
      <c r="BH25" s="646"/>
      <c r="BI25" s="646"/>
      <c r="BJ25" s="646"/>
      <c r="BK25" s="646"/>
      <c r="BL25" s="646"/>
      <c r="BM25" s="646"/>
      <c r="BN25" s="647"/>
      <c r="BO25" s="648" t="s">
        <v>231</v>
      </c>
      <c r="BP25" s="648"/>
      <c r="BQ25" s="648"/>
      <c r="BR25" s="648"/>
      <c r="BS25" s="654" t="s">
        <v>231</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1338830</v>
      </c>
      <c r="CS25" s="682"/>
      <c r="CT25" s="682"/>
      <c r="CU25" s="682"/>
      <c r="CV25" s="682"/>
      <c r="CW25" s="682"/>
      <c r="CX25" s="682"/>
      <c r="CY25" s="683"/>
      <c r="CZ25" s="650">
        <v>8.9</v>
      </c>
      <c r="DA25" s="679"/>
      <c r="DB25" s="679"/>
      <c r="DC25" s="684"/>
      <c r="DD25" s="654">
        <v>1221113</v>
      </c>
      <c r="DE25" s="682"/>
      <c r="DF25" s="682"/>
      <c r="DG25" s="682"/>
      <c r="DH25" s="682"/>
      <c r="DI25" s="682"/>
      <c r="DJ25" s="682"/>
      <c r="DK25" s="683"/>
      <c r="DL25" s="654">
        <v>1107413</v>
      </c>
      <c r="DM25" s="682"/>
      <c r="DN25" s="682"/>
      <c r="DO25" s="682"/>
      <c r="DP25" s="682"/>
      <c r="DQ25" s="682"/>
      <c r="DR25" s="682"/>
      <c r="DS25" s="682"/>
      <c r="DT25" s="682"/>
      <c r="DU25" s="682"/>
      <c r="DV25" s="683"/>
      <c r="DW25" s="650">
        <v>21.2</v>
      </c>
      <c r="DX25" s="679"/>
      <c r="DY25" s="679"/>
      <c r="DZ25" s="679"/>
      <c r="EA25" s="679"/>
      <c r="EB25" s="679"/>
      <c r="EC25" s="680"/>
    </row>
    <row r="26" spans="2:133" ht="11.25" customHeight="1" x14ac:dyDescent="0.15">
      <c r="B26" s="642" t="s">
        <v>293</v>
      </c>
      <c r="C26" s="643"/>
      <c r="D26" s="643"/>
      <c r="E26" s="643"/>
      <c r="F26" s="643"/>
      <c r="G26" s="643"/>
      <c r="H26" s="643"/>
      <c r="I26" s="643"/>
      <c r="J26" s="643"/>
      <c r="K26" s="643"/>
      <c r="L26" s="643"/>
      <c r="M26" s="643"/>
      <c r="N26" s="643"/>
      <c r="O26" s="643"/>
      <c r="P26" s="643"/>
      <c r="Q26" s="644"/>
      <c r="R26" s="645">
        <v>5309176</v>
      </c>
      <c r="S26" s="646"/>
      <c r="T26" s="646"/>
      <c r="U26" s="646"/>
      <c r="V26" s="646"/>
      <c r="W26" s="646"/>
      <c r="X26" s="646"/>
      <c r="Y26" s="647"/>
      <c r="Z26" s="648">
        <v>33.9</v>
      </c>
      <c r="AA26" s="648"/>
      <c r="AB26" s="648"/>
      <c r="AC26" s="648"/>
      <c r="AD26" s="649">
        <v>4981454</v>
      </c>
      <c r="AE26" s="649"/>
      <c r="AF26" s="649"/>
      <c r="AG26" s="649"/>
      <c r="AH26" s="649"/>
      <c r="AI26" s="649"/>
      <c r="AJ26" s="649"/>
      <c r="AK26" s="649"/>
      <c r="AL26" s="650">
        <v>98.9</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225</v>
      </c>
      <c r="BH26" s="646"/>
      <c r="BI26" s="646"/>
      <c r="BJ26" s="646"/>
      <c r="BK26" s="646"/>
      <c r="BL26" s="646"/>
      <c r="BM26" s="646"/>
      <c r="BN26" s="647"/>
      <c r="BO26" s="648" t="s">
        <v>225</v>
      </c>
      <c r="BP26" s="648"/>
      <c r="BQ26" s="648"/>
      <c r="BR26" s="648"/>
      <c r="BS26" s="654" t="s">
        <v>225</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790850</v>
      </c>
      <c r="CS26" s="646"/>
      <c r="CT26" s="646"/>
      <c r="CU26" s="646"/>
      <c r="CV26" s="646"/>
      <c r="CW26" s="646"/>
      <c r="CX26" s="646"/>
      <c r="CY26" s="647"/>
      <c r="CZ26" s="650">
        <v>5.2</v>
      </c>
      <c r="DA26" s="679"/>
      <c r="DB26" s="679"/>
      <c r="DC26" s="684"/>
      <c r="DD26" s="654">
        <v>709639</v>
      </c>
      <c r="DE26" s="646"/>
      <c r="DF26" s="646"/>
      <c r="DG26" s="646"/>
      <c r="DH26" s="646"/>
      <c r="DI26" s="646"/>
      <c r="DJ26" s="646"/>
      <c r="DK26" s="647"/>
      <c r="DL26" s="654" t="s">
        <v>231</v>
      </c>
      <c r="DM26" s="646"/>
      <c r="DN26" s="646"/>
      <c r="DO26" s="646"/>
      <c r="DP26" s="646"/>
      <c r="DQ26" s="646"/>
      <c r="DR26" s="646"/>
      <c r="DS26" s="646"/>
      <c r="DT26" s="646"/>
      <c r="DU26" s="646"/>
      <c r="DV26" s="647"/>
      <c r="DW26" s="650" t="s">
        <v>231</v>
      </c>
      <c r="DX26" s="679"/>
      <c r="DY26" s="679"/>
      <c r="DZ26" s="679"/>
      <c r="EA26" s="679"/>
      <c r="EB26" s="679"/>
      <c r="EC26" s="680"/>
    </row>
    <row r="27" spans="2:133" ht="11.25" customHeight="1" x14ac:dyDescent="0.15">
      <c r="B27" s="642" t="s">
        <v>296</v>
      </c>
      <c r="C27" s="643"/>
      <c r="D27" s="643"/>
      <c r="E27" s="643"/>
      <c r="F27" s="643"/>
      <c r="G27" s="643"/>
      <c r="H27" s="643"/>
      <c r="I27" s="643"/>
      <c r="J27" s="643"/>
      <c r="K27" s="643"/>
      <c r="L27" s="643"/>
      <c r="M27" s="643"/>
      <c r="N27" s="643"/>
      <c r="O27" s="643"/>
      <c r="P27" s="643"/>
      <c r="Q27" s="644"/>
      <c r="R27" s="645">
        <v>1159</v>
      </c>
      <c r="S27" s="646"/>
      <c r="T27" s="646"/>
      <c r="U27" s="646"/>
      <c r="V27" s="646"/>
      <c r="W27" s="646"/>
      <c r="X27" s="646"/>
      <c r="Y27" s="647"/>
      <c r="Z27" s="648">
        <v>0</v>
      </c>
      <c r="AA27" s="648"/>
      <c r="AB27" s="648"/>
      <c r="AC27" s="648"/>
      <c r="AD27" s="649">
        <v>1159</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1561380</v>
      </c>
      <c r="BH27" s="646"/>
      <c r="BI27" s="646"/>
      <c r="BJ27" s="646"/>
      <c r="BK27" s="646"/>
      <c r="BL27" s="646"/>
      <c r="BM27" s="646"/>
      <c r="BN27" s="647"/>
      <c r="BO27" s="648">
        <v>100</v>
      </c>
      <c r="BP27" s="648"/>
      <c r="BQ27" s="648"/>
      <c r="BR27" s="648"/>
      <c r="BS27" s="654" t="s">
        <v>225</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1650303</v>
      </c>
      <c r="CS27" s="682"/>
      <c r="CT27" s="682"/>
      <c r="CU27" s="682"/>
      <c r="CV27" s="682"/>
      <c r="CW27" s="682"/>
      <c r="CX27" s="682"/>
      <c r="CY27" s="683"/>
      <c r="CZ27" s="650">
        <v>10.9</v>
      </c>
      <c r="DA27" s="679"/>
      <c r="DB27" s="679"/>
      <c r="DC27" s="684"/>
      <c r="DD27" s="654">
        <v>471134</v>
      </c>
      <c r="DE27" s="682"/>
      <c r="DF27" s="682"/>
      <c r="DG27" s="682"/>
      <c r="DH27" s="682"/>
      <c r="DI27" s="682"/>
      <c r="DJ27" s="682"/>
      <c r="DK27" s="683"/>
      <c r="DL27" s="654">
        <v>461424</v>
      </c>
      <c r="DM27" s="682"/>
      <c r="DN27" s="682"/>
      <c r="DO27" s="682"/>
      <c r="DP27" s="682"/>
      <c r="DQ27" s="682"/>
      <c r="DR27" s="682"/>
      <c r="DS27" s="682"/>
      <c r="DT27" s="682"/>
      <c r="DU27" s="682"/>
      <c r="DV27" s="683"/>
      <c r="DW27" s="650">
        <v>8.8000000000000007</v>
      </c>
      <c r="DX27" s="679"/>
      <c r="DY27" s="679"/>
      <c r="DZ27" s="679"/>
      <c r="EA27" s="679"/>
      <c r="EB27" s="679"/>
      <c r="EC27" s="680"/>
    </row>
    <row r="28" spans="2:133" ht="11.25" customHeight="1" x14ac:dyDescent="0.15">
      <c r="B28" s="642" t="s">
        <v>299</v>
      </c>
      <c r="C28" s="643"/>
      <c r="D28" s="643"/>
      <c r="E28" s="643"/>
      <c r="F28" s="643"/>
      <c r="G28" s="643"/>
      <c r="H28" s="643"/>
      <c r="I28" s="643"/>
      <c r="J28" s="643"/>
      <c r="K28" s="643"/>
      <c r="L28" s="643"/>
      <c r="M28" s="643"/>
      <c r="N28" s="643"/>
      <c r="O28" s="643"/>
      <c r="P28" s="643"/>
      <c r="Q28" s="644"/>
      <c r="R28" s="645">
        <v>87859</v>
      </c>
      <c r="S28" s="646"/>
      <c r="T28" s="646"/>
      <c r="U28" s="646"/>
      <c r="V28" s="646"/>
      <c r="W28" s="646"/>
      <c r="X28" s="646"/>
      <c r="Y28" s="647"/>
      <c r="Z28" s="648">
        <v>0.6</v>
      </c>
      <c r="AA28" s="648"/>
      <c r="AB28" s="648"/>
      <c r="AC28" s="648"/>
      <c r="AD28" s="649" t="s">
        <v>231</v>
      </c>
      <c r="AE28" s="649"/>
      <c r="AF28" s="649"/>
      <c r="AG28" s="649"/>
      <c r="AH28" s="649"/>
      <c r="AI28" s="649"/>
      <c r="AJ28" s="649"/>
      <c r="AK28" s="649"/>
      <c r="AL28" s="650" t="s">
        <v>225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1309509</v>
      </c>
      <c r="CS28" s="646"/>
      <c r="CT28" s="646"/>
      <c r="CU28" s="646"/>
      <c r="CV28" s="646"/>
      <c r="CW28" s="646"/>
      <c r="CX28" s="646"/>
      <c r="CY28" s="647"/>
      <c r="CZ28" s="650">
        <v>8.6999999999999993</v>
      </c>
      <c r="DA28" s="679"/>
      <c r="DB28" s="679"/>
      <c r="DC28" s="684"/>
      <c r="DD28" s="654">
        <v>1300013</v>
      </c>
      <c r="DE28" s="646"/>
      <c r="DF28" s="646"/>
      <c r="DG28" s="646"/>
      <c r="DH28" s="646"/>
      <c r="DI28" s="646"/>
      <c r="DJ28" s="646"/>
      <c r="DK28" s="647"/>
      <c r="DL28" s="654">
        <v>1285777</v>
      </c>
      <c r="DM28" s="646"/>
      <c r="DN28" s="646"/>
      <c r="DO28" s="646"/>
      <c r="DP28" s="646"/>
      <c r="DQ28" s="646"/>
      <c r="DR28" s="646"/>
      <c r="DS28" s="646"/>
      <c r="DT28" s="646"/>
      <c r="DU28" s="646"/>
      <c r="DV28" s="647"/>
      <c r="DW28" s="650">
        <v>24.6</v>
      </c>
      <c r="DX28" s="679"/>
      <c r="DY28" s="679"/>
      <c r="DZ28" s="679"/>
      <c r="EA28" s="679"/>
      <c r="EB28" s="679"/>
      <c r="EC28" s="680"/>
    </row>
    <row r="29" spans="2:133" ht="11.25" customHeight="1" x14ac:dyDescent="0.15">
      <c r="B29" s="642" t="s">
        <v>301</v>
      </c>
      <c r="C29" s="643"/>
      <c r="D29" s="643"/>
      <c r="E29" s="643"/>
      <c r="F29" s="643"/>
      <c r="G29" s="643"/>
      <c r="H29" s="643"/>
      <c r="I29" s="643"/>
      <c r="J29" s="643"/>
      <c r="K29" s="643"/>
      <c r="L29" s="643"/>
      <c r="M29" s="643"/>
      <c r="N29" s="643"/>
      <c r="O29" s="643"/>
      <c r="P29" s="643"/>
      <c r="Q29" s="644"/>
      <c r="R29" s="645">
        <v>125748</v>
      </c>
      <c r="S29" s="646"/>
      <c r="T29" s="646"/>
      <c r="U29" s="646"/>
      <c r="V29" s="646"/>
      <c r="W29" s="646"/>
      <c r="X29" s="646"/>
      <c r="Y29" s="647"/>
      <c r="Z29" s="648">
        <v>0.8</v>
      </c>
      <c r="AA29" s="648"/>
      <c r="AB29" s="648"/>
      <c r="AC29" s="648"/>
      <c r="AD29" s="649">
        <v>50898</v>
      </c>
      <c r="AE29" s="649"/>
      <c r="AF29" s="649"/>
      <c r="AG29" s="649"/>
      <c r="AH29" s="649"/>
      <c r="AI29" s="649"/>
      <c r="AJ29" s="649"/>
      <c r="AK29" s="649"/>
      <c r="AL29" s="650">
        <v>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1309505</v>
      </c>
      <c r="CS29" s="682"/>
      <c r="CT29" s="682"/>
      <c r="CU29" s="682"/>
      <c r="CV29" s="682"/>
      <c r="CW29" s="682"/>
      <c r="CX29" s="682"/>
      <c r="CY29" s="683"/>
      <c r="CZ29" s="650">
        <v>8.6999999999999993</v>
      </c>
      <c r="DA29" s="679"/>
      <c r="DB29" s="679"/>
      <c r="DC29" s="684"/>
      <c r="DD29" s="654">
        <v>1300009</v>
      </c>
      <c r="DE29" s="682"/>
      <c r="DF29" s="682"/>
      <c r="DG29" s="682"/>
      <c r="DH29" s="682"/>
      <c r="DI29" s="682"/>
      <c r="DJ29" s="682"/>
      <c r="DK29" s="683"/>
      <c r="DL29" s="654">
        <v>1285773</v>
      </c>
      <c r="DM29" s="682"/>
      <c r="DN29" s="682"/>
      <c r="DO29" s="682"/>
      <c r="DP29" s="682"/>
      <c r="DQ29" s="682"/>
      <c r="DR29" s="682"/>
      <c r="DS29" s="682"/>
      <c r="DT29" s="682"/>
      <c r="DU29" s="682"/>
      <c r="DV29" s="683"/>
      <c r="DW29" s="650">
        <v>24.6</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11927</v>
      </c>
      <c r="S30" s="646"/>
      <c r="T30" s="646"/>
      <c r="U30" s="646"/>
      <c r="V30" s="646"/>
      <c r="W30" s="646"/>
      <c r="X30" s="646"/>
      <c r="Y30" s="647"/>
      <c r="Z30" s="648">
        <v>0.1</v>
      </c>
      <c r="AA30" s="648"/>
      <c r="AB30" s="648"/>
      <c r="AC30" s="648"/>
      <c r="AD30" s="649">
        <v>47</v>
      </c>
      <c r="AE30" s="649"/>
      <c r="AF30" s="649"/>
      <c r="AG30" s="649"/>
      <c r="AH30" s="649"/>
      <c r="AI30" s="649"/>
      <c r="AJ30" s="649"/>
      <c r="AK30" s="649"/>
      <c r="AL30" s="650">
        <v>0</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1242863</v>
      </c>
      <c r="CS30" s="646"/>
      <c r="CT30" s="646"/>
      <c r="CU30" s="646"/>
      <c r="CV30" s="646"/>
      <c r="CW30" s="646"/>
      <c r="CX30" s="646"/>
      <c r="CY30" s="647"/>
      <c r="CZ30" s="650">
        <v>8.1999999999999993</v>
      </c>
      <c r="DA30" s="679"/>
      <c r="DB30" s="679"/>
      <c r="DC30" s="684"/>
      <c r="DD30" s="654">
        <v>1234800</v>
      </c>
      <c r="DE30" s="646"/>
      <c r="DF30" s="646"/>
      <c r="DG30" s="646"/>
      <c r="DH30" s="646"/>
      <c r="DI30" s="646"/>
      <c r="DJ30" s="646"/>
      <c r="DK30" s="647"/>
      <c r="DL30" s="654">
        <v>1220588</v>
      </c>
      <c r="DM30" s="646"/>
      <c r="DN30" s="646"/>
      <c r="DO30" s="646"/>
      <c r="DP30" s="646"/>
      <c r="DQ30" s="646"/>
      <c r="DR30" s="646"/>
      <c r="DS30" s="646"/>
      <c r="DT30" s="646"/>
      <c r="DU30" s="646"/>
      <c r="DV30" s="647"/>
      <c r="DW30" s="650">
        <v>23.3</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3889541</v>
      </c>
      <c r="S31" s="646"/>
      <c r="T31" s="646"/>
      <c r="U31" s="646"/>
      <c r="V31" s="646"/>
      <c r="W31" s="646"/>
      <c r="X31" s="646"/>
      <c r="Y31" s="647"/>
      <c r="Z31" s="648">
        <v>24.9</v>
      </c>
      <c r="AA31" s="648"/>
      <c r="AB31" s="648"/>
      <c r="AC31" s="648"/>
      <c r="AD31" s="649" t="s">
        <v>231</v>
      </c>
      <c r="AE31" s="649"/>
      <c r="AF31" s="649"/>
      <c r="AG31" s="649"/>
      <c r="AH31" s="649"/>
      <c r="AI31" s="649"/>
      <c r="AJ31" s="649"/>
      <c r="AK31" s="649"/>
      <c r="AL31" s="650" t="s">
        <v>225</v>
      </c>
      <c r="AM31" s="651"/>
      <c r="AN31" s="651"/>
      <c r="AO31" s="652"/>
      <c r="AP31" s="702" t="s">
        <v>309</v>
      </c>
      <c r="AQ31" s="703"/>
      <c r="AR31" s="703"/>
      <c r="AS31" s="703"/>
      <c r="AT31" s="708" t="s">
        <v>310</v>
      </c>
      <c r="AU31" s="229"/>
      <c r="AV31" s="229"/>
      <c r="AW31" s="229"/>
      <c r="AX31" s="631" t="s">
        <v>186</v>
      </c>
      <c r="AY31" s="632"/>
      <c r="AZ31" s="632"/>
      <c r="BA31" s="632"/>
      <c r="BB31" s="632"/>
      <c r="BC31" s="632"/>
      <c r="BD31" s="632"/>
      <c r="BE31" s="632"/>
      <c r="BF31" s="633"/>
      <c r="BG31" s="701">
        <v>99.1</v>
      </c>
      <c r="BH31" s="697"/>
      <c r="BI31" s="697"/>
      <c r="BJ31" s="697"/>
      <c r="BK31" s="697"/>
      <c r="BL31" s="697"/>
      <c r="BM31" s="640">
        <v>97.5</v>
      </c>
      <c r="BN31" s="697"/>
      <c r="BO31" s="697"/>
      <c r="BP31" s="697"/>
      <c r="BQ31" s="698"/>
      <c r="BR31" s="701">
        <v>99.2</v>
      </c>
      <c r="BS31" s="697"/>
      <c r="BT31" s="697"/>
      <c r="BU31" s="697"/>
      <c r="BV31" s="697"/>
      <c r="BW31" s="697"/>
      <c r="BX31" s="640">
        <v>97.5</v>
      </c>
      <c r="BY31" s="697"/>
      <c r="BZ31" s="697"/>
      <c r="CA31" s="697"/>
      <c r="CB31" s="698"/>
      <c r="CD31" s="693"/>
      <c r="CE31" s="694"/>
      <c r="CF31" s="660" t="s">
        <v>311</v>
      </c>
      <c r="CG31" s="661"/>
      <c r="CH31" s="661"/>
      <c r="CI31" s="661"/>
      <c r="CJ31" s="661"/>
      <c r="CK31" s="661"/>
      <c r="CL31" s="661"/>
      <c r="CM31" s="661"/>
      <c r="CN31" s="661"/>
      <c r="CO31" s="661"/>
      <c r="CP31" s="661"/>
      <c r="CQ31" s="662"/>
      <c r="CR31" s="645">
        <v>66642</v>
      </c>
      <c r="CS31" s="682"/>
      <c r="CT31" s="682"/>
      <c r="CU31" s="682"/>
      <c r="CV31" s="682"/>
      <c r="CW31" s="682"/>
      <c r="CX31" s="682"/>
      <c r="CY31" s="683"/>
      <c r="CZ31" s="650">
        <v>0.4</v>
      </c>
      <c r="DA31" s="679"/>
      <c r="DB31" s="679"/>
      <c r="DC31" s="684"/>
      <c r="DD31" s="654">
        <v>65209</v>
      </c>
      <c r="DE31" s="682"/>
      <c r="DF31" s="682"/>
      <c r="DG31" s="682"/>
      <c r="DH31" s="682"/>
      <c r="DI31" s="682"/>
      <c r="DJ31" s="682"/>
      <c r="DK31" s="683"/>
      <c r="DL31" s="654">
        <v>65185</v>
      </c>
      <c r="DM31" s="682"/>
      <c r="DN31" s="682"/>
      <c r="DO31" s="682"/>
      <c r="DP31" s="682"/>
      <c r="DQ31" s="682"/>
      <c r="DR31" s="682"/>
      <c r="DS31" s="682"/>
      <c r="DT31" s="682"/>
      <c r="DU31" s="682"/>
      <c r="DV31" s="683"/>
      <c r="DW31" s="650">
        <v>1.2</v>
      </c>
      <c r="DX31" s="679"/>
      <c r="DY31" s="679"/>
      <c r="DZ31" s="679"/>
      <c r="EA31" s="679"/>
      <c r="EB31" s="679"/>
      <c r="EC31" s="680"/>
    </row>
    <row r="32" spans="2:133" ht="11.25" customHeight="1" x14ac:dyDescent="0.15">
      <c r="B32" s="712" t="s">
        <v>312</v>
      </c>
      <c r="C32" s="713"/>
      <c r="D32" s="713"/>
      <c r="E32" s="713"/>
      <c r="F32" s="713"/>
      <c r="G32" s="713"/>
      <c r="H32" s="713"/>
      <c r="I32" s="713"/>
      <c r="J32" s="713"/>
      <c r="K32" s="713"/>
      <c r="L32" s="713"/>
      <c r="M32" s="713"/>
      <c r="N32" s="713"/>
      <c r="O32" s="713"/>
      <c r="P32" s="713"/>
      <c r="Q32" s="714"/>
      <c r="R32" s="645" t="s">
        <v>225</v>
      </c>
      <c r="S32" s="646"/>
      <c r="T32" s="646"/>
      <c r="U32" s="646"/>
      <c r="V32" s="646"/>
      <c r="W32" s="646"/>
      <c r="X32" s="646"/>
      <c r="Y32" s="647"/>
      <c r="Z32" s="648" t="s">
        <v>225</v>
      </c>
      <c r="AA32" s="648"/>
      <c r="AB32" s="648"/>
      <c r="AC32" s="648"/>
      <c r="AD32" s="649" t="s">
        <v>231</v>
      </c>
      <c r="AE32" s="649"/>
      <c r="AF32" s="649"/>
      <c r="AG32" s="649"/>
      <c r="AH32" s="649"/>
      <c r="AI32" s="649"/>
      <c r="AJ32" s="649"/>
      <c r="AK32" s="649"/>
      <c r="AL32" s="650" t="s">
        <v>138</v>
      </c>
      <c r="AM32" s="651"/>
      <c r="AN32" s="651"/>
      <c r="AO32" s="652"/>
      <c r="AP32" s="704"/>
      <c r="AQ32" s="705"/>
      <c r="AR32" s="705"/>
      <c r="AS32" s="705"/>
      <c r="AT32" s="709"/>
      <c r="AU32" s="228" t="s">
        <v>313</v>
      </c>
      <c r="AV32" s="228"/>
      <c r="AW32" s="228"/>
      <c r="AX32" s="642" t="s">
        <v>314</v>
      </c>
      <c r="AY32" s="643"/>
      <c r="AZ32" s="643"/>
      <c r="BA32" s="643"/>
      <c r="BB32" s="643"/>
      <c r="BC32" s="643"/>
      <c r="BD32" s="643"/>
      <c r="BE32" s="643"/>
      <c r="BF32" s="644"/>
      <c r="BG32" s="711">
        <v>99.1</v>
      </c>
      <c r="BH32" s="682"/>
      <c r="BI32" s="682"/>
      <c r="BJ32" s="682"/>
      <c r="BK32" s="682"/>
      <c r="BL32" s="682"/>
      <c r="BM32" s="651">
        <v>98</v>
      </c>
      <c r="BN32" s="699"/>
      <c r="BO32" s="699"/>
      <c r="BP32" s="699"/>
      <c r="BQ32" s="700"/>
      <c r="BR32" s="711">
        <v>99.4</v>
      </c>
      <c r="BS32" s="682"/>
      <c r="BT32" s="682"/>
      <c r="BU32" s="682"/>
      <c r="BV32" s="682"/>
      <c r="BW32" s="682"/>
      <c r="BX32" s="651">
        <v>98.1</v>
      </c>
      <c r="BY32" s="699"/>
      <c r="BZ32" s="699"/>
      <c r="CA32" s="699"/>
      <c r="CB32" s="700"/>
      <c r="CD32" s="695"/>
      <c r="CE32" s="696"/>
      <c r="CF32" s="660" t="s">
        <v>315</v>
      </c>
      <c r="CG32" s="661"/>
      <c r="CH32" s="661"/>
      <c r="CI32" s="661"/>
      <c r="CJ32" s="661"/>
      <c r="CK32" s="661"/>
      <c r="CL32" s="661"/>
      <c r="CM32" s="661"/>
      <c r="CN32" s="661"/>
      <c r="CO32" s="661"/>
      <c r="CP32" s="661"/>
      <c r="CQ32" s="662"/>
      <c r="CR32" s="645">
        <v>4</v>
      </c>
      <c r="CS32" s="646"/>
      <c r="CT32" s="646"/>
      <c r="CU32" s="646"/>
      <c r="CV32" s="646"/>
      <c r="CW32" s="646"/>
      <c r="CX32" s="646"/>
      <c r="CY32" s="647"/>
      <c r="CZ32" s="650">
        <v>0</v>
      </c>
      <c r="DA32" s="679"/>
      <c r="DB32" s="679"/>
      <c r="DC32" s="684"/>
      <c r="DD32" s="654">
        <v>4</v>
      </c>
      <c r="DE32" s="646"/>
      <c r="DF32" s="646"/>
      <c r="DG32" s="646"/>
      <c r="DH32" s="646"/>
      <c r="DI32" s="646"/>
      <c r="DJ32" s="646"/>
      <c r="DK32" s="647"/>
      <c r="DL32" s="654">
        <v>4</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1127992</v>
      </c>
      <c r="S33" s="646"/>
      <c r="T33" s="646"/>
      <c r="U33" s="646"/>
      <c r="V33" s="646"/>
      <c r="W33" s="646"/>
      <c r="X33" s="646"/>
      <c r="Y33" s="647"/>
      <c r="Z33" s="648">
        <v>7.2</v>
      </c>
      <c r="AA33" s="648"/>
      <c r="AB33" s="648"/>
      <c r="AC33" s="648"/>
      <c r="AD33" s="649" t="s">
        <v>231</v>
      </c>
      <c r="AE33" s="649"/>
      <c r="AF33" s="649"/>
      <c r="AG33" s="649"/>
      <c r="AH33" s="649"/>
      <c r="AI33" s="649"/>
      <c r="AJ33" s="649"/>
      <c r="AK33" s="649"/>
      <c r="AL33" s="650" t="s">
        <v>231</v>
      </c>
      <c r="AM33" s="651"/>
      <c r="AN33" s="651"/>
      <c r="AO33" s="652"/>
      <c r="AP33" s="706"/>
      <c r="AQ33" s="707"/>
      <c r="AR33" s="707"/>
      <c r="AS33" s="707"/>
      <c r="AT33" s="710"/>
      <c r="AU33" s="230"/>
      <c r="AV33" s="230"/>
      <c r="AW33" s="230"/>
      <c r="AX33" s="686" t="s">
        <v>317</v>
      </c>
      <c r="AY33" s="687"/>
      <c r="AZ33" s="687"/>
      <c r="BA33" s="687"/>
      <c r="BB33" s="687"/>
      <c r="BC33" s="687"/>
      <c r="BD33" s="687"/>
      <c r="BE33" s="687"/>
      <c r="BF33" s="688"/>
      <c r="BG33" s="715">
        <v>99</v>
      </c>
      <c r="BH33" s="716"/>
      <c r="BI33" s="716"/>
      <c r="BJ33" s="716"/>
      <c r="BK33" s="716"/>
      <c r="BL33" s="716"/>
      <c r="BM33" s="717">
        <v>96.8</v>
      </c>
      <c r="BN33" s="716"/>
      <c r="BO33" s="716"/>
      <c r="BP33" s="716"/>
      <c r="BQ33" s="718"/>
      <c r="BR33" s="715">
        <v>99</v>
      </c>
      <c r="BS33" s="716"/>
      <c r="BT33" s="716"/>
      <c r="BU33" s="716"/>
      <c r="BV33" s="716"/>
      <c r="BW33" s="716"/>
      <c r="BX33" s="717">
        <v>96.7</v>
      </c>
      <c r="BY33" s="716"/>
      <c r="BZ33" s="716"/>
      <c r="CA33" s="716"/>
      <c r="CB33" s="718"/>
      <c r="CD33" s="660" t="s">
        <v>318</v>
      </c>
      <c r="CE33" s="661"/>
      <c r="CF33" s="661"/>
      <c r="CG33" s="661"/>
      <c r="CH33" s="661"/>
      <c r="CI33" s="661"/>
      <c r="CJ33" s="661"/>
      <c r="CK33" s="661"/>
      <c r="CL33" s="661"/>
      <c r="CM33" s="661"/>
      <c r="CN33" s="661"/>
      <c r="CO33" s="661"/>
      <c r="CP33" s="661"/>
      <c r="CQ33" s="662"/>
      <c r="CR33" s="645">
        <v>7815854</v>
      </c>
      <c r="CS33" s="682"/>
      <c r="CT33" s="682"/>
      <c r="CU33" s="682"/>
      <c r="CV33" s="682"/>
      <c r="CW33" s="682"/>
      <c r="CX33" s="682"/>
      <c r="CY33" s="683"/>
      <c r="CZ33" s="650">
        <v>51.7</v>
      </c>
      <c r="DA33" s="679"/>
      <c r="DB33" s="679"/>
      <c r="DC33" s="684"/>
      <c r="DD33" s="654">
        <v>2877958</v>
      </c>
      <c r="DE33" s="682"/>
      <c r="DF33" s="682"/>
      <c r="DG33" s="682"/>
      <c r="DH33" s="682"/>
      <c r="DI33" s="682"/>
      <c r="DJ33" s="682"/>
      <c r="DK33" s="683"/>
      <c r="DL33" s="654">
        <v>2006329</v>
      </c>
      <c r="DM33" s="682"/>
      <c r="DN33" s="682"/>
      <c r="DO33" s="682"/>
      <c r="DP33" s="682"/>
      <c r="DQ33" s="682"/>
      <c r="DR33" s="682"/>
      <c r="DS33" s="682"/>
      <c r="DT33" s="682"/>
      <c r="DU33" s="682"/>
      <c r="DV33" s="683"/>
      <c r="DW33" s="650">
        <v>38.4</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78885</v>
      </c>
      <c r="S34" s="646"/>
      <c r="T34" s="646"/>
      <c r="U34" s="646"/>
      <c r="V34" s="646"/>
      <c r="W34" s="646"/>
      <c r="X34" s="646"/>
      <c r="Y34" s="647"/>
      <c r="Z34" s="648">
        <v>0.5</v>
      </c>
      <c r="AA34" s="648"/>
      <c r="AB34" s="648"/>
      <c r="AC34" s="648"/>
      <c r="AD34" s="649">
        <v>996</v>
      </c>
      <c r="AE34" s="649"/>
      <c r="AF34" s="649"/>
      <c r="AG34" s="649"/>
      <c r="AH34" s="649"/>
      <c r="AI34" s="649"/>
      <c r="AJ34" s="649"/>
      <c r="AK34" s="649"/>
      <c r="AL34" s="650">
        <v>0</v>
      </c>
      <c r="AM34" s="651"/>
      <c r="AN34" s="651"/>
      <c r="AO34" s="652"/>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0" t="s">
        <v>320</v>
      </c>
      <c r="CE34" s="661"/>
      <c r="CF34" s="661"/>
      <c r="CG34" s="661"/>
      <c r="CH34" s="661"/>
      <c r="CI34" s="661"/>
      <c r="CJ34" s="661"/>
      <c r="CK34" s="661"/>
      <c r="CL34" s="661"/>
      <c r="CM34" s="661"/>
      <c r="CN34" s="661"/>
      <c r="CO34" s="661"/>
      <c r="CP34" s="661"/>
      <c r="CQ34" s="662"/>
      <c r="CR34" s="645">
        <v>2454875</v>
      </c>
      <c r="CS34" s="646"/>
      <c r="CT34" s="646"/>
      <c r="CU34" s="646"/>
      <c r="CV34" s="646"/>
      <c r="CW34" s="646"/>
      <c r="CX34" s="646"/>
      <c r="CY34" s="647"/>
      <c r="CZ34" s="650">
        <v>16.2</v>
      </c>
      <c r="DA34" s="679"/>
      <c r="DB34" s="679"/>
      <c r="DC34" s="684"/>
      <c r="DD34" s="654">
        <v>657080</v>
      </c>
      <c r="DE34" s="646"/>
      <c r="DF34" s="646"/>
      <c r="DG34" s="646"/>
      <c r="DH34" s="646"/>
      <c r="DI34" s="646"/>
      <c r="DJ34" s="646"/>
      <c r="DK34" s="647"/>
      <c r="DL34" s="654">
        <v>545425</v>
      </c>
      <c r="DM34" s="646"/>
      <c r="DN34" s="646"/>
      <c r="DO34" s="646"/>
      <c r="DP34" s="646"/>
      <c r="DQ34" s="646"/>
      <c r="DR34" s="646"/>
      <c r="DS34" s="646"/>
      <c r="DT34" s="646"/>
      <c r="DU34" s="646"/>
      <c r="DV34" s="647"/>
      <c r="DW34" s="650">
        <v>10.4</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2483473</v>
      </c>
      <c r="S35" s="646"/>
      <c r="T35" s="646"/>
      <c r="U35" s="646"/>
      <c r="V35" s="646"/>
      <c r="W35" s="646"/>
      <c r="X35" s="646"/>
      <c r="Y35" s="647"/>
      <c r="Z35" s="648">
        <v>15.9</v>
      </c>
      <c r="AA35" s="648"/>
      <c r="AB35" s="648"/>
      <c r="AC35" s="648"/>
      <c r="AD35" s="649" t="s">
        <v>231</v>
      </c>
      <c r="AE35" s="649"/>
      <c r="AF35" s="649"/>
      <c r="AG35" s="649"/>
      <c r="AH35" s="649"/>
      <c r="AI35" s="649"/>
      <c r="AJ35" s="649"/>
      <c r="AK35" s="649"/>
      <c r="AL35" s="650" t="s">
        <v>231</v>
      </c>
      <c r="AM35" s="651"/>
      <c r="AN35" s="651"/>
      <c r="AO35" s="652"/>
      <c r="AP35" s="233"/>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73739</v>
      </c>
      <c r="CS35" s="682"/>
      <c r="CT35" s="682"/>
      <c r="CU35" s="682"/>
      <c r="CV35" s="682"/>
      <c r="CW35" s="682"/>
      <c r="CX35" s="682"/>
      <c r="CY35" s="683"/>
      <c r="CZ35" s="650">
        <v>0.5</v>
      </c>
      <c r="DA35" s="679"/>
      <c r="DB35" s="679"/>
      <c r="DC35" s="684"/>
      <c r="DD35" s="654">
        <v>16500</v>
      </c>
      <c r="DE35" s="682"/>
      <c r="DF35" s="682"/>
      <c r="DG35" s="682"/>
      <c r="DH35" s="682"/>
      <c r="DI35" s="682"/>
      <c r="DJ35" s="682"/>
      <c r="DK35" s="683"/>
      <c r="DL35" s="654">
        <v>9963</v>
      </c>
      <c r="DM35" s="682"/>
      <c r="DN35" s="682"/>
      <c r="DO35" s="682"/>
      <c r="DP35" s="682"/>
      <c r="DQ35" s="682"/>
      <c r="DR35" s="682"/>
      <c r="DS35" s="682"/>
      <c r="DT35" s="682"/>
      <c r="DU35" s="682"/>
      <c r="DV35" s="683"/>
      <c r="DW35" s="650">
        <v>0.2</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500428</v>
      </c>
      <c r="S36" s="646"/>
      <c r="T36" s="646"/>
      <c r="U36" s="646"/>
      <c r="V36" s="646"/>
      <c r="W36" s="646"/>
      <c r="X36" s="646"/>
      <c r="Y36" s="647"/>
      <c r="Z36" s="648">
        <v>3.2</v>
      </c>
      <c r="AA36" s="648"/>
      <c r="AB36" s="648"/>
      <c r="AC36" s="648"/>
      <c r="AD36" s="649" t="s">
        <v>231</v>
      </c>
      <c r="AE36" s="649"/>
      <c r="AF36" s="649"/>
      <c r="AG36" s="649"/>
      <c r="AH36" s="649"/>
      <c r="AI36" s="649"/>
      <c r="AJ36" s="649"/>
      <c r="AK36" s="649"/>
      <c r="AL36" s="650" t="s">
        <v>231</v>
      </c>
      <c r="AM36" s="651"/>
      <c r="AN36" s="651"/>
      <c r="AO36" s="652"/>
      <c r="AP36" s="233"/>
      <c r="AQ36" s="719" t="s">
        <v>326</v>
      </c>
      <c r="AR36" s="720"/>
      <c r="AS36" s="720"/>
      <c r="AT36" s="720"/>
      <c r="AU36" s="720"/>
      <c r="AV36" s="720"/>
      <c r="AW36" s="720"/>
      <c r="AX36" s="720"/>
      <c r="AY36" s="721"/>
      <c r="AZ36" s="634">
        <v>1091761</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2832599</v>
      </c>
      <c r="CS36" s="646"/>
      <c r="CT36" s="646"/>
      <c r="CU36" s="646"/>
      <c r="CV36" s="646"/>
      <c r="CW36" s="646"/>
      <c r="CX36" s="646"/>
      <c r="CY36" s="647"/>
      <c r="CZ36" s="650">
        <v>18.7</v>
      </c>
      <c r="DA36" s="679"/>
      <c r="DB36" s="679"/>
      <c r="DC36" s="684"/>
      <c r="DD36" s="654">
        <v>906048</v>
      </c>
      <c r="DE36" s="646"/>
      <c r="DF36" s="646"/>
      <c r="DG36" s="646"/>
      <c r="DH36" s="646"/>
      <c r="DI36" s="646"/>
      <c r="DJ36" s="646"/>
      <c r="DK36" s="647"/>
      <c r="DL36" s="654">
        <v>558374</v>
      </c>
      <c r="DM36" s="646"/>
      <c r="DN36" s="646"/>
      <c r="DO36" s="646"/>
      <c r="DP36" s="646"/>
      <c r="DQ36" s="646"/>
      <c r="DR36" s="646"/>
      <c r="DS36" s="646"/>
      <c r="DT36" s="646"/>
      <c r="DU36" s="646"/>
      <c r="DV36" s="647"/>
      <c r="DW36" s="650">
        <v>10.7</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650924</v>
      </c>
      <c r="S37" s="646"/>
      <c r="T37" s="646"/>
      <c r="U37" s="646"/>
      <c r="V37" s="646"/>
      <c r="W37" s="646"/>
      <c r="X37" s="646"/>
      <c r="Y37" s="647"/>
      <c r="Z37" s="648">
        <v>4.2</v>
      </c>
      <c r="AA37" s="648"/>
      <c r="AB37" s="648"/>
      <c r="AC37" s="648"/>
      <c r="AD37" s="649" t="s">
        <v>231</v>
      </c>
      <c r="AE37" s="649"/>
      <c r="AF37" s="649"/>
      <c r="AG37" s="649"/>
      <c r="AH37" s="649"/>
      <c r="AI37" s="649"/>
      <c r="AJ37" s="649"/>
      <c r="AK37" s="649"/>
      <c r="AL37" s="650" t="s">
        <v>138</v>
      </c>
      <c r="AM37" s="651"/>
      <c r="AN37" s="651"/>
      <c r="AO37" s="652"/>
      <c r="AQ37" s="723" t="s">
        <v>330</v>
      </c>
      <c r="AR37" s="724"/>
      <c r="AS37" s="724"/>
      <c r="AT37" s="724"/>
      <c r="AU37" s="724"/>
      <c r="AV37" s="724"/>
      <c r="AW37" s="724"/>
      <c r="AX37" s="724"/>
      <c r="AY37" s="725"/>
      <c r="AZ37" s="645">
        <v>220907</v>
      </c>
      <c r="BA37" s="646"/>
      <c r="BB37" s="646"/>
      <c r="BC37" s="646"/>
      <c r="BD37" s="682"/>
      <c r="BE37" s="682"/>
      <c r="BF37" s="700"/>
      <c r="BG37" s="660" t="s">
        <v>331</v>
      </c>
      <c r="BH37" s="661"/>
      <c r="BI37" s="661"/>
      <c r="BJ37" s="661"/>
      <c r="BK37" s="661"/>
      <c r="BL37" s="661"/>
      <c r="BM37" s="661"/>
      <c r="BN37" s="661"/>
      <c r="BO37" s="661"/>
      <c r="BP37" s="661"/>
      <c r="BQ37" s="661"/>
      <c r="BR37" s="661"/>
      <c r="BS37" s="661"/>
      <c r="BT37" s="661"/>
      <c r="BU37" s="662"/>
      <c r="BV37" s="645">
        <v>1</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475472</v>
      </c>
      <c r="CS37" s="682"/>
      <c r="CT37" s="682"/>
      <c r="CU37" s="682"/>
      <c r="CV37" s="682"/>
      <c r="CW37" s="682"/>
      <c r="CX37" s="682"/>
      <c r="CY37" s="683"/>
      <c r="CZ37" s="650">
        <v>3.1</v>
      </c>
      <c r="DA37" s="679"/>
      <c r="DB37" s="679"/>
      <c r="DC37" s="684"/>
      <c r="DD37" s="654">
        <v>475472</v>
      </c>
      <c r="DE37" s="682"/>
      <c r="DF37" s="682"/>
      <c r="DG37" s="682"/>
      <c r="DH37" s="682"/>
      <c r="DI37" s="682"/>
      <c r="DJ37" s="682"/>
      <c r="DK37" s="683"/>
      <c r="DL37" s="654">
        <v>455456</v>
      </c>
      <c r="DM37" s="682"/>
      <c r="DN37" s="682"/>
      <c r="DO37" s="682"/>
      <c r="DP37" s="682"/>
      <c r="DQ37" s="682"/>
      <c r="DR37" s="682"/>
      <c r="DS37" s="682"/>
      <c r="DT37" s="682"/>
      <c r="DU37" s="682"/>
      <c r="DV37" s="683"/>
      <c r="DW37" s="650">
        <v>8.6999999999999993</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60756</v>
      </c>
      <c r="S38" s="646"/>
      <c r="T38" s="646"/>
      <c r="U38" s="646"/>
      <c r="V38" s="646"/>
      <c r="W38" s="646"/>
      <c r="X38" s="646"/>
      <c r="Y38" s="647"/>
      <c r="Z38" s="648">
        <v>0.4</v>
      </c>
      <c r="AA38" s="648"/>
      <c r="AB38" s="648"/>
      <c r="AC38" s="648"/>
      <c r="AD38" s="649">
        <v>1567</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9073</v>
      </c>
      <c r="BA38" s="646"/>
      <c r="BB38" s="646"/>
      <c r="BC38" s="646"/>
      <c r="BD38" s="682"/>
      <c r="BE38" s="682"/>
      <c r="BF38" s="700"/>
      <c r="BG38" s="660" t="s">
        <v>335</v>
      </c>
      <c r="BH38" s="661"/>
      <c r="BI38" s="661"/>
      <c r="BJ38" s="661"/>
      <c r="BK38" s="661"/>
      <c r="BL38" s="661"/>
      <c r="BM38" s="661"/>
      <c r="BN38" s="661"/>
      <c r="BO38" s="661"/>
      <c r="BP38" s="661"/>
      <c r="BQ38" s="661"/>
      <c r="BR38" s="661"/>
      <c r="BS38" s="661"/>
      <c r="BT38" s="661"/>
      <c r="BU38" s="662"/>
      <c r="BV38" s="645">
        <v>2596</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1091761</v>
      </c>
      <c r="CS38" s="646"/>
      <c r="CT38" s="646"/>
      <c r="CU38" s="646"/>
      <c r="CV38" s="646"/>
      <c r="CW38" s="646"/>
      <c r="CX38" s="646"/>
      <c r="CY38" s="647"/>
      <c r="CZ38" s="650">
        <v>7.2</v>
      </c>
      <c r="DA38" s="679"/>
      <c r="DB38" s="679"/>
      <c r="DC38" s="684"/>
      <c r="DD38" s="654">
        <v>905390</v>
      </c>
      <c r="DE38" s="646"/>
      <c r="DF38" s="646"/>
      <c r="DG38" s="646"/>
      <c r="DH38" s="646"/>
      <c r="DI38" s="646"/>
      <c r="DJ38" s="646"/>
      <c r="DK38" s="647"/>
      <c r="DL38" s="654">
        <v>892567</v>
      </c>
      <c r="DM38" s="646"/>
      <c r="DN38" s="646"/>
      <c r="DO38" s="646"/>
      <c r="DP38" s="646"/>
      <c r="DQ38" s="646"/>
      <c r="DR38" s="646"/>
      <c r="DS38" s="646"/>
      <c r="DT38" s="646"/>
      <c r="DU38" s="646"/>
      <c r="DV38" s="647"/>
      <c r="DW38" s="650">
        <v>17.100000000000001</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1316957</v>
      </c>
      <c r="S39" s="646"/>
      <c r="T39" s="646"/>
      <c r="U39" s="646"/>
      <c r="V39" s="646"/>
      <c r="W39" s="646"/>
      <c r="X39" s="646"/>
      <c r="Y39" s="647"/>
      <c r="Z39" s="648">
        <v>8.4</v>
      </c>
      <c r="AA39" s="648"/>
      <c r="AB39" s="648"/>
      <c r="AC39" s="648"/>
      <c r="AD39" s="649" t="s">
        <v>231</v>
      </c>
      <c r="AE39" s="649"/>
      <c r="AF39" s="649"/>
      <c r="AG39" s="649"/>
      <c r="AH39" s="649"/>
      <c r="AI39" s="649"/>
      <c r="AJ39" s="649"/>
      <c r="AK39" s="649"/>
      <c r="AL39" s="650" t="s">
        <v>231</v>
      </c>
      <c r="AM39" s="651"/>
      <c r="AN39" s="651"/>
      <c r="AO39" s="652"/>
      <c r="AQ39" s="723" t="s">
        <v>338</v>
      </c>
      <c r="AR39" s="724"/>
      <c r="AS39" s="724"/>
      <c r="AT39" s="724"/>
      <c r="AU39" s="724"/>
      <c r="AV39" s="724"/>
      <c r="AW39" s="724"/>
      <c r="AX39" s="724"/>
      <c r="AY39" s="725"/>
      <c r="AZ39" s="645" t="s">
        <v>231</v>
      </c>
      <c r="BA39" s="646"/>
      <c r="BB39" s="646"/>
      <c r="BC39" s="646"/>
      <c r="BD39" s="682"/>
      <c r="BE39" s="682"/>
      <c r="BF39" s="700"/>
      <c r="BG39" s="660" t="s">
        <v>339</v>
      </c>
      <c r="BH39" s="661"/>
      <c r="BI39" s="661"/>
      <c r="BJ39" s="661"/>
      <c r="BK39" s="661"/>
      <c r="BL39" s="661"/>
      <c r="BM39" s="661"/>
      <c r="BN39" s="661"/>
      <c r="BO39" s="661"/>
      <c r="BP39" s="661"/>
      <c r="BQ39" s="661"/>
      <c r="BR39" s="661"/>
      <c r="BS39" s="661"/>
      <c r="BT39" s="661"/>
      <c r="BU39" s="662"/>
      <c r="BV39" s="645">
        <v>4251</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1362880</v>
      </c>
      <c r="CS39" s="682"/>
      <c r="CT39" s="682"/>
      <c r="CU39" s="682"/>
      <c r="CV39" s="682"/>
      <c r="CW39" s="682"/>
      <c r="CX39" s="682"/>
      <c r="CY39" s="683"/>
      <c r="CZ39" s="650">
        <v>9</v>
      </c>
      <c r="DA39" s="679"/>
      <c r="DB39" s="679"/>
      <c r="DC39" s="684"/>
      <c r="DD39" s="654">
        <v>392940</v>
      </c>
      <c r="DE39" s="682"/>
      <c r="DF39" s="682"/>
      <c r="DG39" s="682"/>
      <c r="DH39" s="682"/>
      <c r="DI39" s="682"/>
      <c r="DJ39" s="682"/>
      <c r="DK39" s="683"/>
      <c r="DL39" s="654" t="s">
        <v>231</v>
      </c>
      <c r="DM39" s="682"/>
      <c r="DN39" s="682"/>
      <c r="DO39" s="682"/>
      <c r="DP39" s="682"/>
      <c r="DQ39" s="682"/>
      <c r="DR39" s="682"/>
      <c r="DS39" s="682"/>
      <c r="DT39" s="682"/>
      <c r="DU39" s="682"/>
      <c r="DV39" s="683"/>
      <c r="DW39" s="650" t="s">
        <v>138</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138</v>
      </c>
      <c r="S40" s="646"/>
      <c r="T40" s="646"/>
      <c r="U40" s="646"/>
      <c r="V40" s="646"/>
      <c r="W40" s="646"/>
      <c r="X40" s="646"/>
      <c r="Y40" s="647"/>
      <c r="Z40" s="648" t="s">
        <v>231</v>
      </c>
      <c r="AA40" s="648"/>
      <c r="AB40" s="648"/>
      <c r="AC40" s="648"/>
      <c r="AD40" s="649" t="s">
        <v>138</v>
      </c>
      <c r="AE40" s="649"/>
      <c r="AF40" s="649"/>
      <c r="AG40" s="649"/>
      <c r="AH40" s="649"/>
      <c r="AI40" s="649"/>
      <c r="AJ40" s="649"/>
      <c r="AK40" s="649"/>
      <c r="AL40" s="650" t="s">
        <v>225</v>
      </c>
      <c r="AM40" s="651"/>
      <c r="AN40" s="651"/>
      <c r="AO40" s="652"/>
      <c r="AQ40" s="723" t="s">
        <v>342</v>
      </c>
      <c r="AR40" s="724"/>
      <c r="AS40" s="724"/>
      <c r="AT40" s="724"/>
      <c r="AU40" s="724"/>
      <c r="AV40" s="724"/>
      <c r="AW40" s="724"/>
      <c r="AX40" s="724"/>
      <c r="AY40" s="725"/>
      <c r="AZ40" s="645" t="s">
        <v>138</v>
      </c>
      <c r="BA40" s="646"/>
      <c r="BB40" s="646"/>
      <c r="BC40" s="646"/>
      <c r="BD40" s="682"/>
      <c r="BE40" s="682"/>
      <c r="BF40" s="700"/>
      <c r="BG40" s="726" t="s">
        <v>343</v>
      </c>
      <c r="BH40" s="727"/>
      <c r="BI40" s="727"/>
      <c r="BJ40" s="727"/>
      <c r="BK40" s="727"/>
      <c r="BL40" s="234"/>
      <c r="BM40" s="661" t="s">
        <v>344</v>
      </c>
      <c r="BN40" s="661"/>
      <c r="BO40" s="661"/>
      <c r="BP40" s="661"/>
      <c r="BQ40" s="661"/>
      <c r="BR40" s="661"/>
      <c r="BS40" s="661"/>
      <c r="BT40" s="661"/>
      <c r="BU40" s="662"/>
      <c r="BV40" s="645">
        <v>88</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t="s">
        <v>231</v>
      </c>
      <c r="CS40" s="646"/>
      <c r="CT40" s="646"/>
      <c r="CU40" s="646"/>
      <c r="CV40" s="646"/>
      <c r="CW40" s="646"/>
      <c r="CX40" s="646"/>
      <c r="CY40" s="647"/>
      <c r="CZ40" s="650" t="s">
        <v>231</v>
      </c>
      <c r="DA40" s="679"/>
      <c r="DB40" s="679"/>
      <c r="DC40" s="684"/>
      <c r="DD40" s="654" t="s">
        <v>138</v>
      </c>
      <c r="DE40" s="646"/>
      <c r="DF40" s="646"/>
      <c r="DG40" s="646"/>
      <c r="DH40" s="646"/>
      <c r="DI40" s="646"/>
      <c r="DJ40" s="646"/>
      <c r="DK40" s="647"/>
      <c r="DL40" s="654" t="s">
        <v>231</v>
      </c>
      <c r="DM40" s="646"/>
      <c r="DN40" s="646"/>
      <c r="DO40" s="646"/>
      <c r="DP40" s="646"/>
      <c r="DQ40" s="646"/>
      <c r="DR40" s="646"/>
      <c r="DS40" s="646"/>
      <c r="DT40" s="646"/>
      <c r="DU40" s="646"/>
      <c r="DV40" s="647"/>
      <c r="DW40" s="650" t="s">
        <v>138</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t="s">
        <v>225</v>
      </c>
      <c r="S41" s="646"/>
      <c r="T41" s="646"/>
      <c r="U41" s="646"/>
      <c r="V41" s="646"/>
      <c r="W41" s="646"/>
      <c r="X41" s="646"/>
      <c r="Y41" s="647"/>
      <c r="Z41" s="648" t="s">
        <v>231</v>
      </c>
      <c r="AA41" s="648"/>
      <c r="AB41" s="648"/>
      <c r="AC41" s="648"/>
      <c r="AD41" s="649" t="s">
        <v>225</v>
      </c>
      <c r="AE41" s="649"/>
      <c r="AF41" s="649"/>
      <c r="AG41" s="649"/>
      <c r="AH41" s="649"/>
      <c r="AI41" s="649"/>
      <c r="AJ41" s="649"/>
      <c r="AK41" s="649"/>
      <c r="AL41" s="650" t="s">
        <v>231</v>
      </c>
      <c r="AM41" s="651"/>
      <c r="AN41" s="651"/>
      <c r="AO41" s="652"/>
      <c r="AQ41" s="723" t="s">
        <v>347</v>
      </c>
      <c r="AR41" s="724"/>
      <c r="AS41" s="724"/>
      <c r="AT41" s="724"/>
      <c r="AU41" s="724"/>
      <c r="AV41" s="724"/>
      <c r="AW41" s="724"/>
      <c r="AX41" s="724"/>
      <c r="AY41" s="725"/>
      <c r="AZ41" s="645">
        <v>194638</v>
      </c>
      <c r="BA41" s="646"/>
      <c r="BB41" s="646"/>
      <c r="BC41" s="646"/>
      <c r="BD41" s="682"/>
      <c r="BE41" s="682"/>
      <c r="BF41" s="700"/>
      <c r="BG41" s="726"/>
      <c r="BH41" s="727"/>
      <c r="BI41" s="727"/>
      <c r="BJ41" s="727"/>
      <c r="BK41" s="727"/>
      <c r="BL41" s="234"/>
      <c r="BM41" s="661" t="s">
        <v>348</v>
      </c>
      <c r="BN41" s="661"/>
      <c r="BO41" s="661"/>
      <c r="BP41" s="661"/>
      <c r="BQ41" s="661"/>
      <c r="BR41" s="661"/>
      <c r="BS41" s="661"/>
      <c r="BT41" s="661"/>
      <c r="BU41" s="662"/>
      <c r="BV41" s="645" t="s">
        <v>138</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138</v>
      </c>
      <c r="CS41" s="682"/>
      <c r="CT41" s="682"/>
      <c r="CU41" s="682"/>
      <c r="CV41" s="682"/>
      <c r="CW41" s="682"/>
      <c r="CX41" s="682"/>
      <c r="CY41" s="683"/>
      <c r="CZ41" s="650" t="s">
        <v>225</v>
      </c>
      <c r="DA41" s="679"/>
      <c r="DB41" s="679"/>
      <c r="DC41" s="684"/>
      <c r="DD41" s="654" t="s">
        <v>225</v>
      </c>
      <c r="DE41" s="682"/>
      <c r="DF41" s="682"/>
      <c r="DG41" s="682"/>
      <c r="DH41" s="682"/>
      <c r="DI41" s="682"/>
      <c r="DJ41" s="682"/>
      <c r="DK41" s="683"/>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42" t="s">
        <v>350</v>
      </c>
      <c r="C42" s="643"/>
      <c r="D42" s="643"/>
      <c r="E42" s="643"/>
      <c r="F42" s="643"/>
      <c r="G42" s="643"/>
      <c r="H42" s="643"/>
      <c r="I42" s="643"/>
      <c r="J42" s="643"/>
      <c r="K42" s="643"/>
      <c r="L42" s="643"/>
      <c r="M42" s="643"/>
      <c r="N42" s="643"/>
      <c r="O42" s="643"/>
      <c r="P42" s="643"/>
      <c r="Q42" s="644"/>
      <c r="R42" s="645">
        <v>191677</v>
      </c>
      <c r="S42" s="646"/>
      <c r="T42" s="646"/>
      <c r="U42" s="646"/>
      <c r="V42" s="646"/>
      <c r="W42" s="646"/>
      <c r="X42" s="646"/>
      <c r="Y42" s="647"/>
      <c r="Z42" s="648">
        <v>1.2</v>
      </c>
      <c r="AA42" s="648"/>
      <c r="AB42" s="648"/>
      <c r="AC42" s="648"/>
      <c r="AD42" s="649" t="s">
        <v>138</v>
      </c>
      <c r="AE42" s="649"/>
      <c r="AF42" s="649"/>
      <c r="AG42" s="649"/>
      <c r="AH42" s="649"/>
      <c r="AI42" s="649"/>
      <c r="AJ42" s="649"/>
      <c r="AK42" s="649"/>
      <c r="AL42" s="650" t="s">
        <v>225</v>
      </c>
      <c r="AM42" s="651"/>
      <c r="AN42" s="651"/>
      <c r="AO42" s="652"/>
      <c r="AQ42" s="744" t="s">
        <v>351</v>
      </c>
      <c r="AR42" s="745"/>
      <c r="AS42" s="745"/>
      <c r="AT42" s="745"/>
      <c r="AU42" s="745"/>
      <c r="AV42" s="745"/>
      <c r="AW42" s="745"/>
      <c r="AX42" s="745"/>
      <c r="AY42" s="746"/>
      <c r="AZ42" s="736">
        <v>667143</v>
      </c>
      <c r="BA42" s="737"/>
      <c r="BB42" s="737"/>
      <c r="BC42" s="737"/>
      <c r="BD42" s="716"/>
      <c r="BE42" s="716"/>
      <c r="BF42" s="718"/>
      <c r="BG42" s="728"/>
      <c r="BH42" s="729"/>
      <c r="BI42" s="729"/>
      <c r="BJ42" s="729"/>
      <c r="BK42" s="729"/>
      <c r="BL42" s="235"/>
      <c r="BM42" s="671" t="s">
        <v>352</v>
      </c>
      <c r="BN42" s="671"/>
      <c r="BO42" s="671"/>
      <c r="BP42" s="671"/>
      <c r="BQ42" s="671"/>
      <c r="BR42" s="671"/>
      <c r="BS42" s="671"/>
      <c r="BT42" s="671"/>
      <c r="BU42" s="672"/>
      <c r="BV42" s="736">
        <v>399</v>
      </c>
      <c r="BW42" s="737"/>
      <c r="BX42" s="737"/>
      <c r="BY42" s="737"/>
      <c r="BZ42" s="737"/>
      <c r="CA42" s="737"/>
      <c r="CB42" s="743"/>
      <c r="CD42" s="642" t="s">
        <v>353</v>
      </c>
      <c r="CE42" s="643"/>
      <c r="CF42" s="643"/>
      <c r="CG42" s="643"/>
      <c r="CH42" s="643"/>
      <c r="CI42" s="643"/>
      <c r="CJ42" s="643"/>
      <c r="CK42" s="643"/>
      <c r="CL42" s="643"/>
      <c r="CM42" s="643"/>
      <c r="CN42" s="643"/>
      <c r="CO42" s="643"/>
      <c r="CP42" s="643"/>
      <c r="CQ42" s="644"/>
      <c r="CR42" s="645">
        <v>2999834</v>
      </c>
      <c r="CS42" s="646"/>
      <c r="CT42" s="646"/>
      <c r="CU42" s="646"/>
      <c r="CV42" s="646"/>
      <c r="CW42" s="646"/>
      <c r="CX42" s="646"/>
      <c r="CY42" s="647"/>
      <c r="CZ42" s="650">
        <v>19.8</v>
      </c>
      <c r="DA42" s="651"/>
      <c r="DB42" s="651"/>
      <c r="DC42" s="663"/>
      <c r="DD42" s="654">
        <v>396522</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43" s="686" t="s">
        <v>354</v>
      </c>
      <c r="C43" s="687"/>
      <c r="D43" s="687"/>
      <c r="E43" s="687"/>
      <c r="F43" s="687"/>
      <c r="G43" s="687"/>
      <c r="H43" s="687"/>
      <c r="I43" s="687"/>
      <c r="J43" s="687"/>
      <c r="K43" s="687"/>
      <c r="L43" s="687"/>
      <c r="M43" s="687"/>
      <c r="N43" s="687"/>
      <c r="O43" s="687"/>
      <c r="P43" s="687"/>
      <c r="Q43" s="688"/>
      <c r="R43" s="736">
        <v>15644825</v>
      </c>
      <c r="S43" s="737"/>
      <c r="T43" s="737"/>
      <c r="U43" s="737"/>
      <c r="V43" s="737"/>
      <c r="W43" s="737"/>
      <c r="X43" s="737"/>
      <c r="Y43" s="738"/>
      <c r="Z43" s="739">
        <v>100</v>
      </c>
      <c r="AA43" s="739"/>
      <c r="AB43" s="739"/>
      <c r="AC43" s="739"/>
      <c r="AD43" s="740">
        <v>5036121</v>
      </c>
      <c r="AE43" s="740"/>
      <c r="AF43" s="740"/>
      <c r="AG43" s="740"/>
      <c r="AH43" s="740"/>
      <c r="AI43" s="740"/>
      <c r="AJ43" s="740"/>
      <c r="AK43" s="740"/>
      <c r="AL43" s="741">
        <v>100</v>
      </c>
      <c r="AM43" s="717"/>
      <c r="AN43" s="717"/>
      <c r="AO43" s="742"/>
      <c r="BV43" s="236"/>
      <c r="BW43" s="236"/>
      <c r="BX43" s="236"/>
      <c r="BY43" s="236"/>
      <c r="BZ43" s="236"/>
      <c r="CA43" s="236"/>
      <c r="CB43" s="236"/>
      <c r="CD43" s="642" t="s">
        <v>355</v>
      </c>
      <c r="CE43" s="643"/>
      <c r="CF43" s="643"/>
      <c r="CG43" s="643"/>
      <c r="CH43" s="643"/>
      <c r="CI43" s="643"/>
      <c r="CJ43" s="643"/>
      <c r="CK43" s="643"/>
      <c r="CL43" s="643"/>
      <c r="CM43" s="643"/>
      <c r="CN43" s="643"/>
      <c r="CO43" s="643"/>
      <c r="CP43" s="643"/>
      <c r="CQ43" s="644"/>
      <c r="CR43" s="645">
        <v>118890</v>
      </c>
      <c r="CS43" s="682"/>
      <c r="CT43" s="682"/>
      <c r="CU43" s="682"/>
      <c r="CV43" s="682"/>
      <c r="CW43" s="682"/>
      <c r="CX43" s="682"/>
      <c r="CY43" s="683"/>
      <c r="CZ43" s="650">
        <v>0.8</v>
      </c>
      <c r="DA43" s="679"/>
      <c r="DB43" s="679"/>
      <c r="DC43" s="684"/>
      <c r="DD43" s="654">
        <v>108088</v>
      </c>
      <c r="DE43" s="682"/>
      <c r="DF43" s="682"/>
      <c r="DG43" s="682"/>
      <c r="DH43" s="682"/>
      <c r="DI43" s="682"/>
      <c r="DJ43" s="682"/>
      <c r="DK43" s="683"/>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57" t="s">
        <v>302</v>
      </c>
      <c r="CE44" s="758"/>
      <c r="CF44" s="642" t="s">
        <v>356</v>
      </c>
      <c r="CG44" s="643"/>
      <c r="CH44" s="643"/>
      <c r="CI44" s="643"/>
      <c r="CJ44" s="643"/>
      <c r="CK44" s="643"/>
      <c r="CL44" s="643"/>
      <c r="CM44" s="643"/>
      <c r="CN44" s="643"/>
      <c r="CO44" s="643"/>
      <c r="CP44" s="643"/>
      <c r="CQ44" s="644"/>
      <c r="CR44" s="645">
        <v>1912091</v>
      </c>
      <c r="CS44" s="646"/>
      <c r="CT44" s="646"/>
      <c r="CU44" s="646"/>
      <c r="CV44" s="646"/>
      <c r="CW44" s="646"/>
      <c r="CX44" s="646"/>
      <c r="CY44" s="647"/>
      <c r="CZ44" s="650">
        <v>12.7</v>
      </c>
      <c r="DA44" s="651"/>
      <c r="DB44" s="651"/>
      <c r="DC44" s="663"/>
      <c r="DD44" s="654">
        <v>224331</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B45" s="238" t="s">
        <v>357</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59"/>
      <c r="CE45" s="760"/>
      <c r="CF45" s="642" t="s">
        <v>358</v>
      </c>
      <c r="CG45" s="643"/>
      <c r="CH45" s="643"/>
      <c r="CI45" s="643"/>
      <c r="CJ45" s="643"/>
      <c r="CK45" s="643"/>
      <c r="CL45" s="643"/>
      <c r="CM45" s="643"/>
      <c r="CN45" s="643"/>
      <c r="CO45" s="643"/>
      <c r="CP45" s="643"/>
      <c r="CQ45" s="644"/>
      <c r="CR45" s="645">
        <v>1346120</v>
      </c>
      <c r="CS45" s="682"/>
      <c r="CT45" s="682"/>
      <c r="CU45" s="682"/>
      <c r="CV45" s="682"/>
      <c r="CW45" s="682"/>
      <c r="CX45" s="682"/>
      <c r="CY45" s="683"/>
      <c r="CZ45" s="650">
        <v>8.9</v>
      </c>
      <c r="DA45" s="679"/>
      <c r="DB45" s="679"/>
      <c r="DC45" s="684"/>
      <c r="DD45" s="654">
        <v>24126</v>
      </c>
      <c r="DE45" s="682"/>
      <c r="DF45" s="682"/>
      <c r="DG45" s="682"/>
      <c r="DH45" s="682"/>
      <c r="DI45" s="682"/>
      <c r="DJ45" s="682"/>
      <c r="DK45" s="683"/>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9" t="s">
        <v>359</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59"/>
      <c r="CE46" s="760"/>
      <c r="CF46" s="642" t="s">
        <v>360</v>
      </c>
      <c r="CG46" s="643"/>
      <c r="CH46" s="643"/>
      <c r="CI46" s="643"/>
      <c r="CJ46" s="643"/>
      <c r="CK46" s="643"/>
      <c r="CL46" s="643"/>
      <c r="CM46" s="643"/>
      <c r="CN46" s="643"/>
      <c r="CO46" s="643"/>
      <c r="CP46" s="643"/>
      <c r="CQ46" s="644"/>
      <c r="CR46" s="645">
        <v>554236</v>
      </c>
      <c r="CS46" s="646"/>
      <c r="CT46" s="646"/>
      <c r="CU46" s="646"/>
      <c r="CV46" s="646"/>
      <c r="CW46" s="646"/>
      <c r="CX46" s="646"/>
      <c r="CY46" s="647"/>
      <c r="CZ46" s="650">
        <v>3.7</v>
      </c>
      <c r="DA46" s="651"/>
      <c r="DB46" s="651"/>
      <c r="DC46" s="663"/>
      <c r="DD46" s="654">
        <v>196070</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361</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9"/>
      <c r="CE47" s="760"/>
      <c r="CF47" s="642" t="s">
        <v>362</v>
      </c>
      <c r="CG47" s="643"/>
      <c r="CH47" s="643"/>
      <c r="CI47" s="643"/>
      <c r="CJ47" s="643"/>
      <c r="CK47" s="643"/>
      <c r="CL47" s="643"/>
      <c r="CM47" s="643"/>
      <c r="CN47" s="643"/>
      <c r="CO47" s="643"/>
      <c r="CP47" s="643"/>
      <c r="CQ47" s="644"/>
      <c r="CR47" s="645">
        <v>1087743</v>
      </c>
      <c r="CS47" s="682"/>
      <c r="CT47" s="682"/>
      <c r="CU47" s="682"/>
      <c r="CV47" s="682"/>
      <c r="CW47" s="682"/>
      <c r="CX47" s="682"/>
      <c r="CY47" s="683"/>
      <c r="CZ47" s="650">
        <v>7.2</v>
      </c>
      <c r="DA47" s="679"/>
      <c r="DB47" s="679"/>
      <c r="DC47" s="684"/>
      <c r="DD47" s="654">
        <v>172191</v>
      </c>
      <c r="DE47" s="682"/>
      <c r="DF47" s="682"/>
      <c r="DG47" s="682"/>
      <c r="DH47" s="682"/>
      <c r="DI47" s="682"/>
      <c r="DJ47" s="682"/>
      <c r="DK47" s="683"/>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61"/>
      <c r="CE48" s="762"/>
      <c r="CF48" s="642" t="s">
        <v>363</v>
      </c>
      <c r="CG48" s="643"/>
      <c r="CH48" s="643"/>
      <c r="CI48" s="643"/>
      <c r="CJ48" s="643"/>
      <c r="CK48" s="643"/>
      <c r="CL48" s="643"/>
      <c r="CM48" s="643"/>
      <c r="CN48" s="643"/>
      <c r="CO48" s="643"/>
      <c r="CP48" s="643"/>
      <c r="CQ48" s="644"/>
      <c r="CR48" s="645" t="s">
        <v>231</v>
      </c>
      <c r="CS48" s="646"/>
      <c r="CT48" s="646"/>
      <c r="CU48" s="646"/>
      <c r="CV48" s="646"/>
      <c r="CW48" s="646"/>
      <c r="CX48" s="646"/>
      <c r="CY48" s="647"/>
      <c r="CZ48" s="650" t="s">
        <v>231</v>
      </c>
      <c r="DA48" s="651"/>
      <c r="DB48" s="651"/>
      <c r="DC48" s="663"/>
      <c r="DD48" s="654" t="s">
        <v>225</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86" t="s">
        <v>364</v>
      </c>
      <c r="CE49" s="687"/>
      <c r="CF49" s="687"/>
      <c r="CG49" s="687"/>
      <c r="CH49" s="687"/>
      <c r="CI49" s="687"/>
      <c r="CJ49" s="687"/>
      <c r="CK49" s="687"/>
      <c r="CL49" s="687"/>
      <c r="CM49" s="687"/>
      <c r="CN49" s="687"/>
      <c r="CO49" s="687"/>
      <c r="CP49" s="687"/>
      <c r="CQ49" s="688"/>
      <c r="CR49" s="736">
        <v>15114330</v>
      </c>
      <c r="CS49" s="716"/>
      <c r="CT49" s="716"/>
      <c r="CU49" s="716"/>
      <c r="CV49" s="716"/>
      <c r="CW49" s="716"/>
      <c r="CX49" s="716"/>
      <c r="CY49" s="747"/>
      <c r="CZ49" s="741">
        <v>100</v>
      </c>
      <c r="DA49" s="748"/>
      <c r="DB49" s="748"/>
      <c r="DC49" s="749"/>
      <c r="DD49" s="750">
        <v>6266740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Qrsr6A8lVUUiJLb4xzifyOolRVVq/DPsl7XU0kZcpzS/QucPG1CJF87mcLuBcY723xSybBD9GdE6K15FdC4Cg==" saltValue="5C67WK7yCTg2X7RSzI7bx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68" sqref="AF68:AJ7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2" t="s">
        <v>366</v>
      </c>
      <c r="DK2" s="793"/>
      <c r="DL2" s="793"/>
      <c r="DM2" s="793"/>
      <c r="DN2" s="793"/>
      <c r="DO2" s="794"/>
      <c r="DP2" s="249"/>
      <c r="DQ2" s="792" t="s">
        <v>367</v>
      </c>
      <c r="DR2" s="793"/>
      <c r="DS2" s="793"/>
      <c r="DT2" s="793"/>
      <c r="DU2" s="793"/>
      <c r="DV2" s="793"/>
      <c r="DW2" s="793"/>
      <c r="DX2" s="793"/>
      <c r="DY2" s="793"/>
      <c r="DZ2" s="79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6"/>
      <c r="BA5" s="256"/>
      <c r="BB5" s="256"/>
      <c r="BC5" s="256"/>
      <c r="BD5" s="256"/>
      <c r="BE5" s="257"/>
      <c r="BF5" s="257"/>
      <c r="BG5" s="257"/>
      <c r="BH5" s="257"/>
      <c r="BI5" s="257"/>
      <c r="BJ5" s="257"/>
      <c r="BK5" s="257"/>
      <c r="BL5" s="257"/>
      <c r="BM5" s="257"/>
      <c r="BN5" s="257"/>
      <c r="BO5" s="257"/>
      <c r="BP5" s="257"/>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4"/>
    </row>
    <row r="6" spans="1:131" s="255"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2"/>
      <c r="BA6" s="252"/>
      <c r="BB6" s="252"/>
      <c r="BC6" s="252"/>
      <c r="BD6" s="252"/>
      <c r="BE6" s="253"/>
      <c r="BF6" s="253"/>
      <c r="BG6" s="253"/>
      <c r="BH6" s="253"/>
      <c r="BI6" s="253"/>
      <c r="BJ6" s="253"/>
      <c r="BK6" s="253"/>
      <c r="BL6" s="253"/>
      <c r="BM6" s="253"/>
      <c r="BN6" s="253"/>
      <c r="BO6" s="253"/>
      <c r="BP6" s="253"/>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4"/>
    </row>
    <row r="7" spans="1:131" s="255" customFormat="1" ht="26.25" customHeight="1" thickTop="1" x14ac:dyDescent="0.15">
      <c r="A7" s="258">
        <v>1</v>
      </c>
      <c r="B7" s="777" t="s">
        <v>387</v>
      </c>
      <c r="C7" s="778"/>
      <c r="D7" s="778"/>
      <c r="E7" s="778"/>
      <c r="F7" s="778"/>
      <c r="G7" s="778"/>
      <c r="H7" s="778"/>
      <c r="I7" s="778"/>
      <c r="J7" s="778"/>
      <c r="K7" s="778"/>
      <c r="L7" s="778"/>
      <c r="M7" s="778"/>
      <c r="N7" s="778"/>
      <c r="O7" s="778"/>
      <c r="P7" s="779"/>
      <c r="Q7" s="780">
        <v>15553</v>
      </c>
      <c r="R7" s="781"/>
      <c r="S7" s="781"/>
      <c r="T7" s="781"/>
      <c r="U7" s="781"/>
      <c r="V7" s="781">
        <v>15027</v>
      </c>
      <c r="W7" s="781"/>
      <c r="X7" s="781"/>
      <c r="Y7" s="781"/>
      <c r="Z7" s="781"/>
      <c r="AA7" s="781">
        <v>526</v>
      </c>
      <c r="AB7" s="781"/>
      <c r="AC7" s="781"/>
      <c r="AD7" s="781"/>
      <c r="AE7" s="782"/>
      <c r="AF7" s="783">
        <v>424</v>
      </c>
      <c r="AG7" s="784"/>
      <c r="AH7" s="784"/>
      <c r="AI7" s="784"/>
      <c r="AJ7" s="785"/>
      <c r="AK7" s="820">
        <v>488</v>
      </c>
      <c r="AL7" s="821"/>
      <c r="AM7" s="821"/>
      <c r="AN7" s="821"/>
      <c r="AO7" s="821"/>
      <c r="AP7" s="821">
        <v>16444</v>
      </c>
      <c r="AQ7" s="821"/>
      <c r="AR7" s="821"/>
      <c r="AS7" s="821"/>
      <c r="AT7" s="821"/>
      <c r="AU7" s="822"/>
      <c r="AV7" s="822"/>
      <c r="AW7" s="822"/>
      <c r="AX7" s="822"/>
      <c r="AY7" s="823"/>
      <c r="AZ7" s="252"/>
      <c r="BA7" s="252"/>
      <c r="BB7" s="252"/>
      <c r="BC7" s="252"/>
      <c r="BD7" s="252"/>
      <c r="BE7" s="253"/>
      <c r="BF7" s="253"/>
      <c r="BG7" s="253"/>
      <c r="BH7" s="253"/>
      <c r="BI7" s="253"/>
      <c r="BJ7" s="253"/>
      <c r="BK7" s="253"/>
      <c r="BL7" s="253"/>
      <c r="BM7" s="253"/>
      <c r="BN7" s="253"/>
      <c r="BO7" s="253"/>
      <c r="BP7" s="253"/>
      <c r="BQ7" s="259">
        <v>1</v>
      </c>
      <c r="BR7" s="260"/>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4"/>
    </row>
    <row r="8" spans="1:131" s="255" customFormat="1" ht="26.25" customHeight="1" x14ac:dyDescent="0.15">
      <c r="A8" s="261">
        <v>2</v>
      </c>
      <c r="B8" s="801" t="s">
        <v>388</v>
      </c>
      <c r="C8" s="802"/>
      <c r="D8" s="802"/>
      <c r="E8" s="802"/>
      <c r="F8" s="802"/>
      <c r="G8" s="802"/>
      <c r="H8" s="802"/>
      <c r="I8" s="802"/>
      <c r="J8" s="802"/>
      <c r="K8" s="802"/>
      <c r="L8" s="802"/>
      <c r="M8" s="802"/>
      <c r="N8" s="802"/>
      <c r="O8" s="802"/>
      <c r="P8" s="803"/>
      <c r="Q8" s="804">
        <v>100</v>
      </c>
      <c r="R8" s="805"/>
      <c r="S8" s="805"/>
      <c r="T8" s="805"/>
      <c r="U8" s="805"/>
      <c r="V8" s="805">
        <v>96</v>
      </c>
      <c r="W8" s="805"/>
      <c r="X8" s="805"/>
      <c r="Y8" s="805"/>
      <c r="Z8" s="805"/>
      <c r="AA8" s="805">
        <v>4</v>
      </c>
      <c r="AB8" s="805"/>
      <c r="AC8" s="805"/>
      <c r="AD8" s="805"/>
      <c r="AE8" s="806"/>
      <c r="AF8" s="807">
        <v>4</v>
      </c>
      <c r="AG8" s="808"/>
      <c r="AH8" s="808"/>
      <c r="AI8" s="808"/>
      <c r="AJ8" s="809"/>
      <c r="AK8" s="810" t="s">
        <v>588</v>
      </c>
      <c r="AL8" s="811"/>
      <c r="AM8" s="811"/>
      <c r="AN8" s="811"/>
      <c r="AO8" s="811"/>
      <c r="AP8" s="811" t="s">
        <v>588</v>
      </c>
      <c r="AQ8" s="811"/>
      <c r="AR8" s="811"/>
      <c r="AS8" s="811"/>
      <c r="AT8" s="811"/>
      <c r="AU8" s="812"/>
      <c r="AV8" s="812"/>
      <c r="AW8" s="812"/>
      <c r="AX8" s="812"/>
      <c r="AY8" s="813"/>
      <c r="AZ8" s="252"/>
      <c r="BA8" s="252"/>
      <c r="BB8" s="252"/>
      <c r="BC8" s="252"/>
      <c r="BD8" s="252"/>
      <c r="BE8" s="253"/>
      <c r="BF8" s="253"/>
      <c r="BG8" s="253"/>
      <c r="BH8" s="253"/>
      <c r="BI8" s="253"/>
      <c r="BJ8" s="253"/>
      <c r="BK8" s="253"/>
      <c r="BL8" s="253"/>
      <c r="BM8" s="253"/>
      <c r="BN8" s="253"/>
      <c r="BO8" s="253"/>
      <c r="BP8" s="253"/>
      <c r="BQ8" s="262">
        <v>2</v>
      </c>
      <c r="BR8" s="263"/>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4"/>
    </row>
    <row r="9" spans="1:131" s="255" customFormat="1" ht="26.25" customHeight="1" x14ac:dyDescent="0.15">
      <c r="A9" s="261">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2"/>
      <c r="BA9" s="252"/>
      <c r="BB9" s="252"/>
      <c r="BC9" s="252"/>
      <c r="BD9" s="252"/>
      <c r="BE9" s="253"/>
      <c r="BF9" s="253"/>
      <c r="BG9" s="253"/>
      <c r="BH9" s="253"/>
      <c r="BI9" s="253"/>
      <c r="BJ9" s="253"/>
      <c r="BK9" s="253"/>
      <c r="BL9" s="253"/>
      <c r="BM9" s="253"/>
      <c r="BN9" s="253"/>
      <c r="BO9" s="253"/>
      <c r="BP9" s="253"/>
      <c r="BQ9" s="262">
        <v>3</v>
      </c>
      <c r="BR9" s="263"/>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4"/>
    </row>
    <row r="10" spans="1:131" s="255" customFormat="1" ht="26.25" customHeight="1" x14ac:dyDescent="0.15">
      <c r="A10" s="261">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2"/>
      <c r="BA10" s="252"/>
      <c r="BB10" s="252"/>
      <c r="BC10" s="252"/>
      <c r="BD10" s="252"/>
      <c r="BE10" s="253"/>
      <c r="BF10" s="253"/>
      <c r="BG10" s="253"/>
      <c r="BH10" s="253"/>
      <c r="BI10" s="253"/>
      <c r="BJ10" s="253"/>
      <c r="BK10" s="253"/>
      <c r="BL10" s="253"/>
      <c r="BM10" s="253"/>
      <c r="BN10" s="253"/>
      <c r="BO10" s="253"/>
      <c r="BP10" s="253"/>
      <c r="BQ10" s="262">
        <v>4</v>
      </c>
      <c r="BR10" s="263"/>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4"/>
    </row>
    <row r="11" spans="1:131" s="255" customFormat="1" ht="26.25" customHeight="1" x14ac:dyDescent="0.15">
      <c r="A11" s="261">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2"/>
      <c r="BA11" s="252"/>
      <c r="BB11" s="252"/>
      <c r="BC11" s="252"/>
      <c r="BD11" s="252"/>
      <c r="BE11" s="253"/>
      <c r="BF11" s="253"/>
      <c r="BG11" s="253"/>
      <c r="BH11" s="253"/>
      <c r="BI11" s="253"/>
      <c r="BJ11" s="253"/>
      <c r="BK11" s="253"/>
      <c r="BL11" s="253"/>
      <c r="BM11" s="253"/>
      <c r="BN11" s="253"/>
      <c r="BO11" s="253"/>
      <c r="BP11" s="253"/>
      <c r="BQ11" s="262">
        <v>5</v>
      </c>
      <c r="BR11" s="263"/>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4"/>
    </row>
    <row r="12" spans="1:131" s="255" customFormat="1" ht="26.25" customHeight="1" x14ac:dyDescent="0.15">
      <c r="A12" s="261">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2"/>
      <c r="BA12" s="252"/>
      <c r="BB12" s="252"/>
      <c r="BC12" s="252"/>
      <c r="BD12" s="252"/>
      <c r="BE12" s="253"/>
      <c r="BF12" s="253"/>
      <c r="BG12" s="253"/>
      <c r="BH12" s="253"/>
      <c r="BI12" s="253"/>
      <c r="BJ12" s="253"/>
      <c r="BK12" s="253"/>
      <c r="BL12" s="253"/>
      <c r="BM12" s="253"/>
      <c r="BN12" s="253"/>
      <c r="BO12" s="253"/>
      <c r="BP12" s="253"/>
      <c r="BQ12" s="262">
        <v>6</v>
      </c>
      <c r="BR12" s="263"/>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4"/>
    </row>
    <row r="13" spans="1:131" s="255" customFormat="1" ht="26.25" customHeight="1" x14ac:dyDescent="0.15">
      <c r="A13" s="261">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2"/>
      <c r="BA13" s="252"/>
      <c r="BB13" s="252"/>
      <c r="BC13" s="252"/>
      <c r="BD13" s="252"/>
      <c r="BE13" s="253"/>
      <c r="BF13" s="253"/>
      <c r="BG13" s="253"/>
      <c r="BH13" s="253"/>
      <c r="BI13" s="253"/>
      <c r="BJ13" s="253"/>
      <c r="BK13" s="253"/>
      <c r="BL13" s="253"/>
      <c r="BM13" s="253"/>
      <c r="BN13" s="253"/>
      <c r="BO13" s="253"/>
      <c r="BP13" s="253"/>
      <c r="BQ13" s="262">
        <v>7</v>
      </c>
      <c r="BR13" s="263"/>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4"/>
    </row>
    <row r="14" spans="1:131" s="255" customFormat="1" ht="26.25" customHeight="1" x14ac:dyDescent="0.15">
      <c r="A14" s="261">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2"/>
      <c r="BA14" s="252"/>
      <c r="BB14" s="252"/>
      <c r="BC14" s="252"/>
      <c r="BD14" s="252"/>
      <c r="BE14" s="253"/>
      <c r="BF14" s="253"/>
      <c r="BG14" s="253"/>
      <c r="BH14" s="253"/>
      <c r="BI14" s="253"/>
      <c r="BJ14" s="253"/>
      <c r="BK14" s="253"/>
      <c r="BL14" s="253"/>
      <c r="BM14" s="253"/>
      <c r="BN14" s="253"/>
      <c r="BO14" s="253"/>
      <c r="BP14" s="253"/>
      <c r="BQ14" s="262">
        <v>8</v>
      </c>
      <c r="BR14" s="263"/>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4"/>
    </row>
    <row r="15" spans="1:131" s="255" customFormat="1" ht="26.25" customHeight="1" x14ac:dyDescent="0.15">
      <c r="A15" s="261">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2"/>
      <c r="BA15" s="252"/>
      <c r="BB15" s="252"/>
      <c r="BC15" s="252"/>
      <c r="BD15" s="252"/>
      <c r="BE15" s="253"/>
      <c r="BF15" s="253"/>
      <c r="BG15" s="253"/>
      <c r="BH15" s="253"/>
      <c r="BI15" s="253"/>
      <c r="BJ15" s="253"/>
      <c r="BK15" s="253"/>
      <c r="BL15" s="253"/>
      <c r="BM15" s="253"/>
      <c r="BN15" s="253"/>
      <c r="BO15" s="253"/>
      <c r="BP15" s="253"/>
      <c r="BQ15" s="262">
        <v>9</v>
      </c>
      <c r="BR15" s="263"/>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4"/>
    </row>
    <row r="16" spans="1:131" s="255" customFormat="1" ht="26.25" customHeight="1" x14ac:dyDescent="0.15">
      <c r="A16" s="261">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2"/>
      <c r="BA16" s="252"/>
      <c r="BB16" s="252"/>
      <c r="BC16" s="252"/>
      <c r="BD16" s="252"/>
      <c r="BE16" s="253"/>
      <c r="BF16" s="253"/>
      <c r="BG16" s="253"/>
      <c r="BH16" s="253"/>
      <c r="BI16" s="253"/>
      <c r="BJ16" s="253"/>
      <c r="BK16" s="253"/>
      <c r="BL16" s="253"/>
      <c r="BM16" s="253"/>
      <c r="BN16" s="253"/>
      <c r="BO16" s="253"/>
      <c r="BP16" s="253"/>
      <c r="BQ16" s="262">
        <v>10</v>
      </c>
      <c r="BR16" s="263"/>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4"/>
    </row>
    <row r="17" spans="1:131" s="255" customFormat="1" ht="26.25" customHeight="1" x14ac:dyDescent="0.15">
      <c r="A17" s="261">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2"/>
      <c r="BA17" s="252"/>
      <c r="BB17" s="252"/>
      <c r="BC17" s="252"/>
      <c r="BD17" s="252"/>
      <c r="BE17" s="253"/>
      <c r="BF17" s="253"/>
      <c r="BG17" s="253"/>
      <c r="BH17" s="253"/>
      <c r="BI17" s="253"/>
      <c r="BJ17" s="253"/>
      <c r="BK17" s="253"/>
      <c r="BL17" s="253"/>
      <c r="BM17" s="253"/>
      <c r="BN17" s="253"/>
      <c r="BO17" s="253"/>
      <c r="BP17" s="253"/>
      <c r="BQ17" s="262">
        <v>11</v>
      </c>
      <c r="BR17" s="263"/>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4"/>
    </row>
    <row r="18" spans="1:131" s="255" customFormat="1" ht="26.25" customHeight="1" x14ac:dyDescent="0.15">
      <c r="A18" s="261">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2"/>
      <c r="BA18" s="252"/>
      <c r="BB18" s="252"/>
      <c r="BC18" s="252"/>
      <c r="BD18" s="252"/>
      <c r="BE18" s="253"/>
      <c r="BF18" s="253"/>
      <c r="BG18" s="253"/>
      <c r="BH18" s="253"/>
      <c r="BI18" s="253"/>
      <c r="BJ18" s="253"/>
      <c r="BK18" s="253"/>
      <c r="BL18" s="253"/>
      <c r="BM18" s="253"/>
      <c r="BN18" s="253"/>
      <c r="BO18" s="253"/>
      <c r="BP18" s="253"/>
      <c r="BQ18" s="262">
        <v>12</v>
      </c>
      <c r="BR18" s="263"/>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4"/>
    </row>
    <row r="19" spans="1:131" s="255" customFormat="1" ht="26.25" customHeight="1" x14ac:dyDescent="0.15">
      <c r="A19" s="261">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2"/>
      <c r="BA19" s="252"/>
      <c r="BB19" s="252"/>
      <c r="BC19" s="252"/>
      <c r="BD19" s="252"/>
      <c r="BE19" s="253"/>
      <c r="BF19" s="253"/>
      <c r="BG19" s="253"/>
      <c r="BH19" s="253"/>
      <c r="BI19" s="253"/>
      <c r="BJ19" s="253"/>
      <c r="BK19" s="253"/>
      <c r="BL19" s="253"/>
      <c r="BM19" s="253"/>
      <c r="BN19" s="253"/>
      <c r="BO19" s="253"/>
      <c r="BP19" s="253"/>
      <c r="BQ19" s="262">
        <v>13</v>
      </c>
      <c r="BR19" s="263"/>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4"/>
    </row>
    <row r="20" spans="1:131" s="255" customFormat="1" ht="26.25" customHeight="1" x14ac:dyDescent="0.15">
      <c r="A20" s="261">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2"/>
      <c r="BA20" s="252"/>
      <c r="BB20" s="252"/>
      <c r="BC20" s="252"/>
      <c r="BD20" s="252"/>
      <c r="BE20" s="253"/>
      <c r="BF20" s="253"/>
      <c r="BG20" s="253"/>
      <c r="BH20" s="253"/>
      <c r="BI20" s="253"/>
      <c r="BJ20" s="253"/>
      <c r="BK20" s="253"/>
      <c r="BL20" s="253"/>
      <c r="BM20" s="253"/>
      <c r="BN20" s="253"/>
      <c r="BO20" s="253"/>
      <c r="BP20" s="253"/>
      <c r="BQ20" s="262">
        <v>14</v>
      </c>
      <c r="BR20" s="263"/>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4"/>
    </row>
    <row r="21" spans="1:131" s="255" customFormat="1" ht="26.25" customHeight="1" thickBot="1" x14ac:dyDescent="0.2">
      <c r="A21" s="261">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2"/>
      <c r="BA21" s="252"/>
      <c r="BB21" s="252"/>
      <c r="BC21" s="252"/>
      <c r="BD21" s="252"/>
      <c r="BE21" s="253"/>
      <c r="BF21" s="253"/>
      <c r="BG21" s="253"/>
      <c r="BH21" s="253"/>
      <c r="BI21" s="253"/>
      <c r="BJ21" s="253"/>
      <c r="BK21" s="253"/>
      <c r="BL21" s="253"/>
      <c r="BM21" s="253"/>
      <c r="BN21" s="253"/>
      <c r="BO21" s="253"/>
      <c r="BP21" s="253"/>
      <c r="BQ21" s="262">
        <v>15</v>
      </c>
      <c r="BR21" s="263"/>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4"/>
    </row>
    <row r="22" spans="1:131" s="255" customFormat="1" ht="26.25" customHeight="1" x14ac:dyDescent="0.15">
      <c r="A22" s="261">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3"/>
      <c r="BF22" s="253"/>
      <c r="BG22" s="253"/>
      <c r="BH22" s="253"/>
      <c r="BI22" s="253"/>
      <c r="BJ22" s="253"/>
      <c r="BK22" s="253"/>
      <c r="BL22" s="253"/>
      <c r="BM22" s="253"/>
      <c r="BN22" s="253"/>
      <c r="BO22" s="253"/>
      <c r="BP22" s="253"/>
      <c r="BQ22" s="262">
        <v>16</v>
      </c>
      <c r="BR22" s="263"/>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4"/>
    </row>
    <row r="23" spans="1:131" s="255" customFormat="1" ht="26.25" customHeight="1" thickBot="1" x14ac:dyDescent="0.2">
      <c r="A23" s="264"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428</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3"/>
      <c r="BF23" s="253"/>
      <c r="BG23" s="253"/>
      <c r="BH23" s="253"/>
      <c r="BI23" s="253"/>
      <c r="BJ23" s="253"/>
      <c r="BK23" s="253"/>
      <c r="BL23" s="253"/>
      <c r="BM23" s="253"/>
      <c r="BN23" s="253"/>
      <c r="BO23" s="253"/>
      <c r="BP23" s="253"/>
      <c r="BQ23" s="262">
        <v>17</v>
      </c>
      <c r="BR23" s="263"/>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4"/>
    </row>
    <row r="24" spans="1:131" s="255"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2"/>
      <c r="BA24" s="252"/>
      <c r="BB24" s="252"/>
      <c r="BC24" s="252"/>
      <c r="BD24" s="252"/>
      <c r="BE24" s="253"/>
      <c r="BF24" s="253"/>
      <c r="BG24" s="253"/>
      <c r="BH24" s="253"/>
      <c r="BI24" s="253"/>
      <c r="BJ24" s="253"/>
      <c r="BK24" s="253"/>
      <c r="BL24" s="253"/>
      <c r="BM24" s="253"/>
      <c r="BN24" s="253"/>
      <c r="BO24" s="253"/>
      <c r="BP24" s="253"/>
      <c r="BQ24" s="262">
        <v>18</v>
      </c>
      <c r="BR24" s="263"/>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4"/>
    </row>
    <row r="25" spans="1:131" s="247"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2"/>
      <c r="BK25" s="252"/>
      <c r="BL25" s="252"/>
      <c r="BM25" s="252"/>
      <c r="BN25" s="252"/>
      <c r="BO25" s="265"/>
      <c r="BP25" s="265"/>
      <c r="BQ25" s="262">
        <v>19</v>
      </c>
      <c r="BR25" s="263"/>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6"/>
    </row>
    <row r="26" spans="1:131" s="247" customFormat="1" ht="26.25" customHeight="1" x14ac:dyDescent="0.15">
      <c r="A26" s="786" t="s">
        <v>370</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377</v>
      </c>
      <c r="BF26" s="764"/>
      <c r="BG26" s="764"/>
      <c r="BH26" s="764"/>
      <c r="BI26" s="775"/>
      <c r="BJ26" s="252"/>
      <c r="BK26" s="252"/>
      <c r="BL26" s="252"/>
      <c r="BM26" s="252"/>
      <c r="BN26" s="252"/>
      <c r="BO26" s="265"/>
      <c r="BP26" s="265"/>
      <c r="BQ26" s="262">
        <v>20</v>
      </c>
      <c r="BR26" s="263"/>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6"/>
    </row>
    <row r="27" spans="1:131" s="247"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2"/>
      <c r="BK27" s="252"/>
      <c r="BL27" s="252"/>
      <c r="BM27" s="252"/>
      <c r="BN27" s="252"/>
      <c r="BO27" s="265"/>
      <c r="BP27" s="265"/>
      <c r="BQ27" s="262">
        <v>21</v>
      </c>
      <c r="BR27" s="263"/>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6"/>
    </row>
    <row r="28" spans="1:131" s="247" customFormat="1" ht="26.25" customHeight="1" thickTop="1" x14ac:dyDescent="0.15">
      <c r="A28" s="266">
        <v>1</v>
      </c>
      <c r="B28" s="777" t="s">
        <v>403</v>
      </c>
      <c r="C28" s="778"/>
      <c r="D28" s="778"/>
      <c r="E28" s="778"/>
      <c r="F28" s="778"/>
      <c r="G28" s="778"/>
      <c r="H28" s="778"/>
      <c r="I28" s="778"/>
      <c r="J28" s="778"/>
      <c r="K28" s="778"/>
      <c r="L28" s="778"/>
      <c r="M28" s="778"/>
      <c r="N28" s="778"/>
      <c r="O28" s="778"/>
      <c r="P28" s="779"/>
      <c r="Q28" s="868">
        <v>2534</v>
      </c>
      <c r="R28" s="869"/>
      <c r="S28" s="869"/>
      <c r="T28" s="869"/>
      <c r="U28" s="869"/>
      <c r="V28" s="869">
        <v>2322</v>
      </c>
      <c r="W28" s="869"/>
      <c r="X28" s="869"/>
      <c r="Y28" s="869"/>
      <c r="Z28" s="869"/>
      <c r="AA28" s="869">
        <v>212</v>
      </c>
      <c r="AB28" s="869"/>
      <c r="AC28" s="869"/>
      <c r="AD28" s="869"/>
      <c r="AE28" s="870"/>
      <c r="AF28" s="871">
        <v>212</v>
      </c>
      <c r="AG28" s="869"/>
      <c r="AH28" s="869"/>
      <c r="AI28" s="869"/>
      <c r="AJ28" s="872"/>
      <c r="AK28" s="873">
        <v>195</v>
      </c>
      <c r="AL28" s="864"/>
      <c r="AM28" s="864"/>
      <c r="AN28" s="864"/>
      <c r="AO28" s="864"/>
      <c r="AP28" s="864" t="s">
        <v>588</v>
      </c>
      <c r="AQ28" s="864"/>
      <c r="AR28" s="864"/>
      <c r="AS28" s="864"/>
      <c r="AT28" s="864"/>
      <c r="AU28" s="864" t="s">
        <v>588</v>
      </c>
      <c r="AV28" s="864"/>
      <c r="AW28" s="864"/>
      <c r="AX28" s="864"/>
      <c r="AY28" s="864"/>
      <c r="AZ28" s="865" t="s">
        <v>588</v>
      </c>
      <c r="BA28" s="865"/>
      <c r="BB28" s="865"/>
      <c r="BC28" s="865"/>
      <c r="BD28" s="865"/>
      <c r="BE28" s="866"/>
      <c r="BF28" s="866"/>
      <c r="BG28" s="866"/>
      <c r="BH28" s="866"/>
      <c r="BI28" s="867"/>
      <c r="BJ28" s="252"/>
      <c r="BK28" s="252"/>
      <c r="BL28" s="252"/>
      <c r="BM28" s="252"/>
      <c r="BN28" s="252"/>
      <c r="BO28" s="265"/>
      <c r="BP28" s="265"/>
      <c r="BQ28" s="262">
        <v>22</v>
      </c>
      <c r="BR28" s="263"/>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6"/>
    </row>
    <row r="29" spans="1:131" s="247" customFormat="1" ht="26.25" customHeight="1" x14ac:dyDescent="0.15">
      <c r="A29" s="266">
        <v>2</v>
      </c>
      <c r="B29" s="801" t="s">
        <v>404</v>
      </c>
      <c r="C29" s="802"/>
      <c r="D29" s="802"/>
      <c r="E29" s="802"/>
      <c r="F29" s="802"/>
      <c r="G29" s="802"/>
      <c r="H29" s="802"/>
      <c r="I29" s="802"/>
      <c r="J29" s="802"/>
      <c r="K29" s="802"/>
      <c r="L29" s="802"/>
      <c r="M29" s="802"/>
      <c r="N29" s="802"/>
      <c r="O29" s="802"/>
      <c r="P29" s="803"/>
      <c r="Q29" s="804">
        <v>2272</v>
      </c>
      <c r="R29" s="805"/>
      <c r="S29" s="805"/>
      <c r="T29" s="805"/>
      <c r="U29" s="805"/>
      <c r="V29" s="805">
        <v>2161</v>
      </c>
      <c r="W29" s="805"/>
      <c r="X29" s="805"/>
      <c r="Y29" s="805"/>
      <c r="Z29" s="805"/>
      <c r="AA29" s="805">
        <v>111</v>
      </c>
      <c r="AB29" s="805"/>
      <c r="AC29" s="805"/>
      <c r="AD29" s="805"/>
      <c r="AE29" s="806"/>
      <c r="AF29" s="807">
        <v>111</v>
      </c>
      <c r="AG29" s="808"/>
      <c r="AH29" s="808"/>
      <c r="AI29" s="808"/>
      <c r="AJ29" s="809"/>
      <c r="AK29" s="876">
        <v>324</v>
      </c>
      <c r="AL29" s="877"/>
      <c r="AM29" s="877"/>
      <c r="AN29" s="877"/>
      <c r="AO29" s="877"/>
      <c r="AP29" s="877" t="s">
        <v>520</v>
      </c>
      <c r="AQ29" s="877"/>
      <c r="AR29" s="877"/>
      <c r="AS29" s="877"/>
      <c r="AT29" s="877"/>
      <c r="AU29" s="877" t="s">
        <v>520</v>
      </c>
      <c r="AV29" s="877"/>
      <c r="AW29" s="877"/>
      <c r="AX29" s="877"/>
      <c r="AY29" s="877"/>
      <c r="AZ29" s="878" t="s">
        <v>520</v>
      </c>
      <c r="BA29" s="878"/>
      <c r="BB29" s="878"/>
      <c r="BC29" s="878"/>
      <c r="BD29" s="878"/>
      <c r="BE29" s="874"/>
      <c r="BF29" s="874"/>
      <c r="BG29" s="874"/>
      <c r="BH29" s="874"/>
      <c r="BI29" s="875"/>
      <c r="BJ29" s="252"/>
      <c r="BK29" s="252"/>
      <c r="BL29" s="252"/>
      <c r="BM29" s="252"/>
      <c r="BN29" s="252"/>
      <c r="BO29" s="265"/>
      <c r="BP29" s="265"/>
      <c r="BQ29" s="262">
        <v>23</v>
      </c>
      <c r="BR29" s="263"/>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6"/>
    </row>
    <row r="30" spans="1:131" s="247" customFormat="1" ht="26.25" customHeight="1" x14ac:dyDescent="0.15">
      <c r="A30" s="266">
        <v>3</v>
      </c>
      <c r="B30" s="801" t="s">
        <v>405</v>
      </c>
      <c r="C30" s="802"/>
      <c r="D30" s="802"/>
      <c r="E30" s="802"/>
      <c r="F30" s="802"/>
      <c r="G30" s="802"/>
      <c r="H30" s="802"/>
      <c r="I30" s="802"/>
      <c r="J30" s="802"/>
      <c r="K30" s="802"/>
      <c r="L30" s="802"/>
      <c r="M30" s="802"/>
      <c r="N30" s="802"/>
      <c r="O30" s="802"/>
      <c r="P30" s="803"/>
      <c r="Q30" s="804">
        <v>253</v>
      </c>
      <c r="R30" s="805"/>
      <c r="S30" s="805"/>
      <c r="T30" s="805"/>
      <c r="U30" s="805"/>
      <c r="V30" s="805">
        <v>238</v>
      </c>
      <c r="W30" s="805"/>
      <c r="X30" s="805"/>
      <c r="Y30" s="805"/>
      <c r="Z30" s="805"/>
      <c r="AA30" s="805">
        <v>15</v>
      </c>
      <c r="AB30" s="805"/>
      <c r="AC30" s="805"/>
      <c r="AD30" s="805"/>
      <c r="AE30" s="806"/>
      <c r="AF30" s="807">
        <v>15</v>
      </c>
      <c r="AG30" s="808"/>
      <c r="AH30" s="808"/>
      <c r="AI30" s="808"/>
      <c r="AJ30" s="809"/>
      <c r="AK30" s="876">
        <v>77</v>
      </c>
      <c r="AL30" s="877"/>
      <c r="AM30" s="877"/>
      <c r="AN30" s="877"/>
      <c r="AO30" s="877"/>
      <c r="AP30" s="877" t="s">
        <v>520</v>
      </c>
      <c r="AQ30" s="877"/>
      <c r="AR30" s="877"/>
      <c r="AS30" s="877"/>
      <c r="AT30" s="877"/>
      <c r="AU30" s="877" t="s">
        <v>520</v>
      </c>
      <c r="AV30" s="877"/>
      <c r="AW30" s="877"/>
      <c r="AX30" s="877"/>
      <c r="AY30" s="877"/>
      <c r="AZ30" s="878" t="s">
        <v>520</v>
      </c>
      <c r="BA30" s="878"/>
      <c r="BB30" s="878"/>
      <c r="BC30" s="878"/>
      <c r="BD30" s="878"/>
      <c r="BE30" s="874"/>
      <c r="BF30" s="874"/>
      <c r="BG30" s="874"/>
      <c r="BH30" s="874"/>
      <c r="BI30" s="875"/>
      <c r="BJ30" s="252"/>
      <c r="BK30" s="252"/>
      <c r="BL30" s="252"/>
      <c r="BM30" s="252"/>
      <c r="BN30" s="252"/>
      <c r="BO30" s="265"/>
      <c r="BP30" s="265"/>
      <c r="BQ30" s="262">
        <v>24</v>
      </c>
      <c r="BR30" s="263"/>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6"/>
    </row>
    <row r="31" spans="1:131" s="247" customFormat="1" ht="26.25" customHeight="1" x14ac:dyDescent="0.15">
      <c r="A31" s="266">
        <v>4</v>
      </c>
      <c r="B31" s="801" t="s">
        <v>406</v>
      </c>
      <c r="C31" s="802"/>
      <c r="D31" s="802"/>
      <c r="E31" s="802"/>
      <c r="F31" s="802"/>
      <c r="G31" s="802"/>
      <c r="H31" s="802"/>
      <c r="I31" s="802"/>
      <c r="J31" s="802"/>
      <c r="K31" s="802"/>
      <c r="L31" s="802"/>
      <c r="M31" s="802"/>
      <c r="N31" s="802"/>
      <c r="O31" s="802"/>
      <c r="P31" s="803"/>
      <c r="Q31" s="804">
        <v>305</v>
      </c>
      <c r="R31" s="805"/>
      <c r="S31" s="805"/>
      <c r="T31" s="805"/>
      <c r="U31" s="805"/>
      <c r="V31" s="805">
        <v>278</v>
      </c>
      <c r="W31" s="805"/>
      <c r="X31" s="805"/>
      <c r="Y31" s="805"/>
      <c r="Z31" s="805"/>
      <c r="AA31" s="805">
        <v>27</v>
      </c>
      <c r="AB31" s="805"/>
      <c r="AC31" s="805"/>
      <c r="AD31" s="805"/>
      <c r="AE31" s="806"/>
      <c r="AF31" s="807">
        <v>210</v>
      </c>
      <c r="AG31" s="808"/>
      <c r="AH31" s="808"/>
      <c r="AI31" s="808"/>
      <c r="AJ31" s="809"/>
      <c r="AK31" s="876" t="s">
        <v>588</v>
      </c>
      <c r="AL31" s="877"/>
      <c r="AM31" s="877"/>
      <c r="AN31" s="877"/>
      <c r="AO31" s="877"/>
      <c r="AP31" s="877">
        <v>1506</v>
      </c>
      <c r="AQ31" s="877"/>
      <c r="AR31" s="877"/>
      <c r="AS31" s="877"/>
      <c r="AT31" s="877"/>
      <c r="AU31" s="877" t="s">
        <v>588</v>
      </c>
      <c r="AV31" s="877"/>
      <c r="AW31" s="877"/>
      <c r="AX31" s="877"/>
      <c r="AY31" s="877"/>
      <c r="AZ31" s="878" t="s">
        <v>588</v>
      </c>
      <c r="BA31" s="878"/>
      <c r="BB31" s="878"/>
      <c r="BC31" s="878"/>
      <c r="BD31" s="878"/>
      <c r="BE31" s="874" t="s">
        <v>407</v>
      </c>
      <c r="BF31" s="874"/>
      <c r="BG31" s="874"/>
      <c r="BH31" s="874"/>
      <c r="BI31" s="875"/>
      <c r="BJ31" s="252"/>
      <c r="BK31" s="252"/>
      <c r="BL31" s="252"/>
      <c r="BM31" s="252"/>
      <c r="BN31" s="252"/>
      <c r="BO31" s="265"/>
      <c r="BP31" s="265"/>
      <c r="BQ31" s="262">
        <v>25</v>
      </c>
      <c r="BR31" s="263"/>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6"/>
    </row>
    <row r="32" spans="1:131" s="247" customFormat="1" ht="26.25" customHeight="1" x14ac:dyDescent="0.15">
      <c r="A32" s="266">
        <v>5</v>
      </c>
      <c r="B32" s="801" t="s">
        <v>408</v>
      </c>
      <c r="C32" s="802"/>
      <c r="D32" s="802"/>
      <c r="E32" s="802"/>
      <c r="F32" s="802"/>
      <c r="G32" s="802"/>
      <c r="H32" s="802"/>
      <c r="I32" s="802"/>
      <c r="J32" s="802"/>
      <c r="K32" s="802"/>
      <c r="L32" s="802"/>
      <c r="M32" s="802"/>
      <c r="N32" s="802"/>
      <c r="O32" s="802"/>
      <c r="P32" s="803"/>
      <c r="Q32" s="804">
        <v>637</v>
      </c>
      <c r="R32" s="805"/>
      <c r="S32" s="805"/>
      <c r="T32" s="805"/>
      <c r="U32" s="805"/>
      <c r="V32" s="805">
        <v>611</v>
      </c>
      <c r="W32" s="805"/>
      <c r="X32" s="805"/>
      <c r="Y32" s="805"/>
      <c r="Z32" s="805"/>
      <c r="AA32" s="805">
        <v>25</v>
      </c>
      <c r="AB32" s="805"/>
      <c r="AC32" s="805"/>
      <c r="AD32" s="805"/>
      <c r="AE32" s="806"/>
      <c r="AF32" s="807">
        <v>14</v>
      </c>
      <c r="AG32" s="808"/>
      <c r="AH32" s="808"/>
      <c r="AI32" s="808"/>
      <c r="AJ32" s="809"/>
      <c r="AK32" s="876">
        <v>221</v>
      </c>
      <c r="AL32" s="877"/>
      <c r="AM32" s="877"/>
      <c r="AN32" s="877"/>
      <c r="AO32" s="877"/>
      <c r="AP32" s="877">
        <v>2490</v>
      </c>
      <c r="AQ32" s="877"/>
      <c r="AR32" s="877"/>
      <c r="AS32" s="877"/>
      <c r="AT32" s="877"/>
      <c r="AU32" s="877">
        <v>2383</v>
      </c>
      <c r="AV32" s="877"/>
      <c r="AW32" s="877"/>
      <c r="AX32" s="877"/>
      <c r="AY32" s="877"/>
      <c r="AZ32" s="878" t="s">
        <v>588</v>
      </c>
      <c r="BA32" s="878"/>
      <c r="BB32" s="878"/>
      <c r="BC32" s="878"/>
      <c r="BD32" s="878"/>
      <c r="BE32" s="874" t="s">
        <v>409</v>
      </c>
      <c r="BF32" s="874"/>
      <c r="BG32" s="874"/>
      <c r="BH32" s="874"/>
      <c r="BI32" s="875"/>
      <c r="BJ32" s="252"/>
      <c r="BK32" s="252"/>
      <c r="BL32" s="252"/>
      <c r="BM32" s="252"/>
      <c r="BN32" s="252"/>
      <c r="BO32" s="265"/>
      <c r="BP32" s="265"/>
      <c r="BQ32" s="262">
        <v>26</v>
      </c>
      <c r="BR32" s="263"/>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6"/>
    </row>
    <row r="33" spans="1:131" s="247" customFormat="1" ht="26.25" customHeight="1" x14ac:dyDescent="0.15">
      <c r="A33" s="266">
        <v>6</v>
      </c>
      <c r="B33" s="801" t="s">
        <v>410</v>
      </c>
      <c r="C33" s="802"/>
      <c r="D33" s="802"/>
      <c r="E33" s="802"/>
      <c r="F33" s="802"/>
      <c r="G33" s="802"/>
      <c r="H33" s="802"/>
      <c r="I33" s="802"/>
      <c r="J33" s="802"/>
      <c r="K33" s="802"/>
      <c r="L33" s="802"/>
      <c r="M33" s="802"/>
      <c r="N33" s="802"/>
      <c r="O33" s="802"/>
      <c r="P33" s="803"/>
      <c r="Q33" s="804">
        <v>27</v>
      </c>
      <c r="R33" s="805"/>
      <c r="S33" s="805"/>
      <c r="T33" s="805"/>
      <c r="U33" s="805"/>
      <c r="V33" s="805">
        <v>24</v>
      </c>
      <c r="W33" s="805"/>
      <c r="X33" s="805"/>
      <c r="Y33" s="805"/>
      <c r="Z33" s="805"/>
      <c r="AA33" s="805">
        <v>3</v>
      </c>
      <c r="AB33" s="805"/>
      <c r="AC33" s="805"/>
      <c r="AD33" s="805"/>
      <c r="AE33" s="806"/>
      <c r="AF33" s="807">
        <v>3</v>
      </c>
      <c r="AG33" s="808"/>
      <c r="AH33" s="808"/>
      <c r="AI33" s="808"/>
      <c r="AJ33" s="809"/>
      <c r="AK33" s="876">
        <v>1</v>
      </c>
      <c r="AL33" s="877"/>
      <c r="AM33" s="877"/>
      <c r="AN33" s="877"/>
      <c r="AO33" s="877"/>
      <c r="AP33" s="877">
        <v>12</v>
      </c>
      <c r="AQ33" s="877"/>
      <c r="AR33" s="877"/>
      <c r="AS33" s="877"/>
      <c r="AT33" s="877"/>
      <c r="AU33" s="877">
        <v>5</v>
      </c>
      <c r="AV33" s="877"/>
      <c r="AW33" s="877"/>
      <c r="AX33" s="877"/>
      <c r="AY33" s="877"/>
      <c r="AZ33" s="878" t="s">
        <v>588</v>
      </c>
      <c r="BA33" s="878"/>
      <c r="BB33" s="878"/>
      <c r="BC33" s="878"/>
      <c r="BD33" s="878"/>
      <c r="BE33" s="874" t="s">
        <v>411</v>
      </c>
      <c r="BF33" s="874"/>
      <c r="BG33" s="874"/>
      <c r="BH33" s="874"/>
      <c r="BI33" s="875"/>
      <c r="BJ33" s="252"/>
      <c r="BK33" s="252"/>
      <c r="BL33" s="252"/>
      <c r="BM33" s="252"/>
      <c r="BN33" s="252"/>
      <c r="BO33" s="265"/>
      <c r="BP33" s="265"/>
      <c r="BQ33" s="262">
        <v>27</v>
      </c>
      <c r="BR33" s="263"/>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6"/>
    </row>
    <row r="34" spans="1:131" s="247" customFormat="1" ht="26.25" customHeight="1" x14ac:dyDescent="0.15">
      <c r="A34" s="266">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2"/>
      <c r="BK34" s="252"/>
      <c r="BL34" s="252"/>
      <c r="BM34" s="252"/>
      <c r="BN34" s="252"/>
      <c r="BO34" s="265"/>
      <c r="BP34" s="265"/>
      <c r="BQ34" s="262">
        <v>28</v>
      </c>
      <c r="BR34" s="263"/>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6"/>
    </row>
    <row r="35" spans="1:131" s="247" customFormat="1" ht="26.25" customHeight="1" x14ac:dyDescent="0.15">
      <c r="A35" s="266">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2"/>
      <c r="BK35" s="252"/>
      <c r="BL35" s="252"/>
      <c r="BM35" s="252"/>
      <c r="BN35" s="252"/>
      <c r="BO35" s="265"/>
      <c r="BP35" s="265"/>
      <c r="BQ35" s="262">
        <v>29</v>
      </c>
      <c r="BR35" s="263"/>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6"/>
    </row>
    <row r="36" spans="1:131" s="247" customFormat="1" ht="26.25" customHeight="1" x14ac:dyDescent="0.15">
      <c r="A36" s="266">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2"/>
      <c r="BK36" s="252"/>
      <c r="BL36" s="252"/>
      <c r="BM36" s="252"/>
      <c r="BN36" s="252"/>
      <c r="BO36" s="265"/>
      <c r="BP36" s="265"/>
      <c r="BQ36" s="262">
        <v>30</v>
      </c>
      <c r="BR36" s="263"/>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6"/>
    </row>
    <row r="37" spans="1:131" s="247" customFormat="1" ht="26.25" customHeight="1" x14ac:dyDescent="0.15">
      <c r="A37" s="266">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2"/>
      <c r="BK37" s="252"/>
      <c r="BL37" s="252"/>
      <c r="BM37" s="252"/>
      <c r="BN37" s="252"/>
      <c r="BO37" s="265"/>
      <c r="BP37" s="265"/>
      <c r="BQ37" s="262">
        <v>31</v>
      </c>
      <c r="BR37" s="263"/>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6"/>
    </row>
    <row r="38" spans="1:131" s="247" customFormat="1" ht="26.25" customHeight="1" x14ac:dyDescent="0.15">
      <c r="A38" s="266">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2"/>
      <c r="BK38" s="252"/>
      <c r="BL38" s="252"/>
      <c r="BM38" s="252"/>
      <c r="BN38" s="252"/>
      <c r="BO38" s="265"/>
      <c r="BP38" s="265"/>
      <c r="BQ38" s="262">
        <v>32</v>
      </c>
      <c r="BR38" s="263"/>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6"/>
    </row>
    <row r="39" spans="1:131" s="247" customFormat="1" ht="26.25" customHeight="1" x14ac:dyDescent="0.15">
      <c r="A39" s="266">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2"/>
      <c r="BK39" s="252"/>
      <c r="BL39" s="252"/>
      <c r="BM39" s="252"/>
      <c r="BN39" s="252"/>
      <c r="BO39" s="265"/>
      <c r="BP39" s="265"/>
      <c r="BQ39" s="262">
        <v>33</v>
      </c>
      <c r="BR39" s="263"/>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6"/>
    </row>
    <row r="40" spans="1:131" s="247" customFormat="1" ht="26.25" customHeight="1" x14ac:dyDescent="0.15">
      <c r="A40" s="261">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2"/>
      <c r="BK40" s="252"/>
      <c r="BL40" s="252"/>
      <c r="BM40" s="252"/>
      <c r="BN40" s="252"/>
      <c r="BO40" s="265"/>
      <c r="BP40" s="265"/>
      <c r="BQ40" s="262">
        <v>34</v>
      </c>
      <c r="BR40" s="263"/>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6"/>
    </row>
    <row r="41" spans="1:131" s="247" customFormat="1" ht="26.25" customHeight="1" x14ac:dyDescent="0.15">
      <c r="A41" s="261">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2"/>
      <c r="BK41" s="252"/>
      <c r="BL41" s="252"/>
      <c r="BM41" s="252"/>
      <c r="BN41" s="252"/>
      <c r="BO41" s="265"/>
      <c r="BP41" s="265"/>
      <c r="BQ41" s="262">
        <v>35</v>
      </c>
      <c r="BR41" s="263"/>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6"/>
    </row>
    <row r="42" spans="1:131" s="247" customFormat="1" ht="26.25" customHeight="1" x14ac:dyDescent="0.15">
      <c r="A42" s="261">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2"/>
      <c r="BK42" s="252"/>
      <c r="BL42" s="252"/>
      <c r="BM42" s="252"/>
      <c r="BN42" s="252"/>
      <c r="BO42" s="265"/>
      <c r="BP42" s="265"/>
      <c r="BQ42" s="262">
        <v>36</v>
      </c>
      <c r="BR42" s="263"/>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6"/>
    </row>
    <row r="43" spans="1:131" s="247" customFormat="1" ht="26.25" customHeight="1" x14ac:dyDescent="0.15">
      <c r="A43" s="261">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2"/>
      <c r="BK43" s="252"/>
      <c r="BL43" s="252"/>
      <c r="BM43" s="252"/>
      <c r="BN43" s="252"/>
      <c r="BO43" s="265"/>
      <c r="BP43" s="265"/>
      <c r="BQ43" s="262">
        <v>37</v>
      </c>
      <c r="BR43" s="263"/>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6"/>
    </row>
    <row r="44" spans="1:131" s="247" customFormat="1" ht="26.25" customHeight="1" x14ac:dyDescent="0.15">
      <c r="A44" s="261">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2"/>
      <c r="BK44" s="252"/>
      <c r="BL44" s="252"/>
      <c r="BM44" s="252"/>
      <c r="BN44" s="252"/>
      <c r="BO44" s="265"/>
      <c r="BP44" s="265"/>
      <c r="BQ44" s="262">
        <v>38</v>
      </c>
      <c r="BR44" s="263"/>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6"/>
    </row>
    <row r="45" spans="1:131" s="247" customFormat="1" ht="26.25" customHeight="1" x14ac:dyDescent="0.15">
      <c r="A45" s="261">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2"/>
      <c r="BK45" s="252"/>
      <c r="BL45" s="252"/>
      <c r="BM45" s="252"/>
      <c r="BN45" s="252"/>
      <c r="BO45" s="265"/>
      <c r="BP45" s="265"/>
      <c r="BQ45" s="262">
        <v>39</v>
      </c>
      <c r="BR45" s="263"/>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6"/>
    </row>
    <row r="46" spans="1:131" s="247" customFormat="1" ht="26.25" customHeight="1" x14ac:dyDescent="0.15">
      <c r="A46" s="261">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2"/>
      <c r="BK46" s="252"/>
      <c r="BL46" s="252"/>
      <c r="BM46" s="252"/>
      <c r="BN46" s="252"/>
      <c r="BO46" s="265"/>
      <c r="BP46" s="265"/>
      <c r="BQ46" s="262">
        <v>40</v>
      </c>
      <c r="BR46" s="263"/>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6"/>
    </row>
    <row r="47" spans="1:131" s="247" customFormat="1" ht="26.25" customHeight="1" x14ac:dyDescent="0.15">
      <c r="A47" s="261">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2"/>
      <c r="BK47" s="252"/>
      <c r="BL47" s="252"/>
      <c r="BM47" s="252"/>
      <c r="BN47" s="252"/>
      <c r="BO47" s="265"/>
      <c r="BP47" s="265"/>
      <c r="BQ47" s="262">
        <v>41</v>
      </c>
      <c r="BR47" s="263"/>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6"/>
    </row>
    <row r="48" spans="1:131" s="247" customFormat="1" ht="26.25" customHeight="1" x14ac:dyDescent="0.15">
      <c r="A48" s="261">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2"/>
      <c r="BK48" s="252"/>
      <c r="BL48" s="252"/>
      <c r="BM48" s="252"/>
      <c r="BN48" s="252"/>
      <c r="BO48" s="265"/>
      <c r="BP48" s="265"/>
      <c r="BQ48" s="262">
        <v>42</v>
      </c>
      <c r="BR48" s="263"/>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6"/>
    </row>
    <row r="49" spans="1:131" s="247" customFormat="1" ht="26.25" customHeight="1" x14ac:dyDescent="0.15">
      <c r="A49" s="261">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2"/>
      <c r="BK49" s="252"/>
      <c r="BL49" s="252"/>
      <c r="BM49" s="252"/>
      <c r="BN49" s="252"/>
      <c r="BO49" s="265"/>
      <c r="BP49" s="265"/>
      <c r="BQ49" s="262">
        <v>43</v>
      </c>
      <c r="BR49" s="263"/>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6"/>
    </row>
    <row r="50" spans="1:131" s="247" customFormat="1" ht="26.25" customHeight="1" x14ac:dyDescent="0.15">
      <c r="A50" s="261">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2"/>
      <c r="BK50" s="252"/>
      <c r="BL50" s="252"/>
      <c r="BM50" s="252"/>
      <c r="BN50" s="252"/>
      <c r="BO50" s="265"/>
      <c r="BP50" s="265"/>
      <c r="BQ50" s="262">
        <v>44</v>
      </c>
      <c r="BR50" s="263"/>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6"/>
    </row>
    <row r="51" spans="1:131" s="247" customFormat="1" ht="26.25" customHeight="1" x14ac:dyDescent="0.15">
      <c r="A51" s="261">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2"/>
      <c r="BK51" s="252"/>
      <c r="BL51" s="252"/>
      <c r="BM51" s="252"/>
      <c r="BN51" s="252"/>
      <c r="BO51" s="265"/>
      <c r="BP51" s="265"/>
      <c r="BQ51" s="262">
        <v>45</v>
      </c>
      <c r="BR51" s="263"/>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6"/>
    </row>
    <row r="52" spans="1:131" s="247" customFormat="1" ht="26.25" customHeight="1" x14ac:dyDescent="0.15">
      <c r="A52" s="261">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2"/>
      <c r="BK52" s="252"/>
      <c r="BL52" s="252"/>
      <c r="BM52" s="252"/>
      <c r="BN52" s="252"/>
      <c r="BO52" s="265"/>
      <c r="BP52" s="265"/>
      <c r="BQ52" s="262">
        <v>46</v>
      </c>
      <c r="BR52" s="263"/>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6"/>
    </row>
    <row r="53" spans="1:131" s="247" customFormat="1" ht="26.25" customHeight="1" x14ac:dyDescent="0.15">
      <c r="A53" s="261">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2"/>
      <c r="BK53" s="252"/>
      <c r="BL53" s="252"/>
      <c r="BM53" s="252"/>
      <c r="BN53" s="252"/>
      <c r="BO53" s="265"/>
      <c r="BP53" s="265"/>
      <c r="BQ53" s="262">
        <v>47</v>
      </c>
      <c r="BR53" s="263"/>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6"/>
    </row>
    <row r="54" spans="1:131" s="247" customFormat="1" ht="26.25" customHeight="1" x14ac:dyDescent="0.15">
      <c r="A54" s="261">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2"/>
      <c r="BK54" s="252"/>
      <c r="BL54" s="252"/>
      <c r="BM54" s="252"/>
      <c r="BN54" s="252"/>
      <c r="BO54" s="265"/>
      <c r="BP54" s="265"/>
      <c r="BQ54" s="262">
        <v>48</v>
      </c>
      <c r="BR54" s="263"/>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6"/>
    </row>
    <row r="55" spans="1:131" s="247" customFormat="1" ht="26.25" customHeight="1" x14ac:dyDescent="0.15">
      <c r="A55" s="261">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2"/>
      <c r="BK55" s="252"/>
      <c r="BL55" s="252"/>
      <c r="BM55" s="252"/>
      <c r="BN55" s="252"/>
      <c r="BO55" s="265"/>
      <c r="BP55" s="265"/>
      <c r="BQ55" s="262">
        <v>49</v>
      </c>
      <c r="BR55" s="263"/>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6"/>
    </row>
    <row r="56" spans="1:131" s="247" customFormat="1" ht="26.25" customHeight="1" x14ac:dyDescent="0.15">
      <c r="A56" s="261">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2"/>
      <c r="BK56" s="252"/>
      <c r="BL56" s="252"/>
      <c r="BM56" s="252"/>
      <c r="BN56" s="252"/>
      <c r="BO56" s="265"/>
      <c r="BP56" s="265"/>
      <c r="BQ56" s="262">
        <v>50</v>
      </c>
      <c r="BR56" s="263"/>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6"/>
    </row>
    <row r="57" spans="1:131" s="247" customFormat="1" ht="26.25" customHeight="1" x14ac:dyDescent="0.15">
      <c r="A57" s="261">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2"/>
      <c r="BK57" s="252"/>
      <c r="BL57" s="252"/>
      <c r="BM57" s="252"/>
      <c r="BN57" s="252"/>
      <c r="BO57" s="265"/>
      <c r="BP57" s="265"/>
      <c r="BQ57" s="262">
        <v>51</v>
      </c>
      <c r="BR57" s="263"/>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6"/>
    </row>
    <row r="58" spans="1:131" s="247" customFormat="1" ht="26.25" customHeight="1" x14ac:dyDescent="0.15">
      <c r="A58" s="261">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2"/>
      <c r="BK58" s="252"/>
      <c r="BL58" s="252"/>
      <c r="BM58" s="252"/>
      <c r="BN58" s="252"/>
      <c r="BO58" s="265"/>
      <c r="BP58" s="265"/>
      <c r="BQ58" s="262">
        <v>52</v>
      </c>
      <c r="BR58" s="263"/>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6"/>
    </row>
    <row r="59" spans="1:131" s="247" customFormat="1" ht="26.25" customHeight="1" x14ac:dyDescent="0.15">
      <c r="A59" s="261">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2"/>
      <c r="BK59" s="252"/>
      <c r="BL59" s="252"/>
      <c r="BM59" s="252"/>
      <c r="BN59" s="252"/>
      <c r="BO59" s="265"/>
      <c r="BP59" s="265"/>
      <c r="BQ59" s="262">
        <v>53</v>
      </c>
      <c r="BR59" s="263"/>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6"/>
    </row>
    <row r="60" spans="1:131" s="247" customFormat="1" ht="26.25" customHeight="1" x14ac:dyDescent="0.15">
      <c r="A60" s="261">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2"/>
      <c r="BK60" s="252"/>
      <c r="BL60" s="252"/>
      <c r="BM60" s="252"/>
      <c r="BN60" s="252"/>
      <c r="BO60" s="265"/>
      <c r="BP60" s="265"/>
      <c r="BQ60" s="262">
        <v>54</v>
      </c>
      <c r="BR60" s="263"/>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6"/>
    </row>
    <row r="61" spans="1:131" s="247" customFormat="1" ht="26.25" customHeight="1" thickBot="1" x14ac:dyDescent="0.2">
      <c r="A61" s="261">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2"/>
      <c r="BK61" s="252"/>
      <c r="BL61" s="252"/>
      <c r="BM61" s="252"/>
      <c r="BN61" s="252"/>
      <c r="BO61" s="265"/>
      <c r="BP61" s="265"/>
      <c r="BQ61" s="262">
        <v>55</v>
      </c>
      <c r="BR61" s="263"/>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6"/>
    </row>
    <row r="62" spans="1:131" s="247" customFormat="1" ht="26.25" customHeight="1" x14ac:dyDescent="0.15">
      <c r="A62" s="261">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5"/>
      <c r="BP62" s="265"/>
      <c r="BQ62" s="262">
        <v>56</v>
      </c>
      <c r="BR62" s="263"/>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6"/>
    </row>
    <row r="63" spans="1:131" s="247" customFormat="1" ht="26.25" customHeight="1" thickBot="1" x14ac:dyDescent="0.2">
      <c r="A63" s="264" t="s">
        <v>390</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565</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414</v>
      </c>
      <c r="BK63" s="896"/>
      <c r="BL63" s="896"/>
      <c r="BM63" s="896"/>
      <c r="BN63" s="897"/>
      <c r="BO63" s="265"/>
      <c r="BP63" s="265"/>
      <c r="BQ63" s="262">
        <v>57</v>
      </c>
      <c r="BR63" s="263"/>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6"/>
    </row>
    <row r="66" spans="1:131" s="247" customFormat="1" ht="26.25" customHeight="1" x14ac:dyDescent="0.15">
      <c r="A66" s="786" t="s">
        <v>416</v>
      </c>
      <c r="B66" s="787"/>
      <c r="C66" s="787"/>
      <c r="D66" s="787"/>
      <c r="E66" s="787"/>
      <c r="F66" s="787"/>
      <c r="G66" s="787"/>
      <c r="H66" s="787"/>
      <c r="I66" s="787"/>
      <c r="J66" s="787"/>
      <c r="K66" s="787"/>
      <c r="L66" s="787"/>
      <c r="M66" s="787"/>
      <c r="N66" s="787"/>
      <c r="O66" s="787"/>
      <c r="P66" s="788"/>
      <c r="Q66" s="763" t="s">
        <v>395</v>
      </c>
      <c r="R66" s="764"/>
      <c r="S66" s="764"/>
      <c r="T66" s="764"/>
      <c r="U66" s="765"/>
      <c r="V66" s="763" t="s">
        <v>417</v>
      </c>
      <c r="W66" s="764"/>
      <c r="X66" s="764"/>
      <c r="Y66" s="764"/>
      <c r="Z66" s="765"/>
      <c r="AA66" s="763" t="s">
        <v>418</v>
      </c>
      <c r="AB66" s="764"/>
      <c r="AC66" s="764"/>
      <c r="AD66" s="764"/>
      <c r="AE66" s="765"/>
      <c r="AF66" s="898" t="s">
        <v>419</v>
      </c>
      <c r="AG66" s="859"/>
      <c r="AH66" s="859"/>
      <c r="AI66" s="859"/>
      <c r="AJ66" s="899"/>
      <c r="AK66" s="763" t="s">
        <v>399</v>
      </c>
      <c r="AL66" s="787"/>
      <c r="AM66" s="787"/>
      <c r="AN66" s="787"/>
      <c r="AO66" s="788"/>
      <c r="AP66" s="763" t="s">
        <v>420</v>
      </c>
      <c r="AQ66" s="764"/>
      <c r="AR66" s="764"/>
      <c r="AS66" s="764"/>
      <c r="AT66" s="765"/>
      <c r="AU66" s="763" t="s">
        <v>421</v>
      </c>
      <c r="AV66" s="764"/>
      <c r="AW66" s="764"/>
      <c r="AX66" s="764"/>
      <c r="AY66" s="765"/>
      <c r="AZ66" s="763" t="s">
        <v>377</v>
      </c>
      <c r="BA66" s="764"/>
      <c r="BB66" s="764"/>
      <c r="BC66" s="764"/>
      <c r="BD66" s="775"/>
      <c r="BE66" s="265"/>
      <c r="BF66" s="265"/>
      <c r="BG66" s="265"/>
      <c r="BH66" s="265"/>
      <c r="BI66" s="265"/>
      <c r="BJ66" s="265"/>
      <c r="BK66" s="265"/>
      <c r="BL66" s="265"/>
      <c r="BM66" s="265"/>
      <c r="BN66" s="265"/>
      <c r="BO66" s="265"/>
      <c r="BP66" s="265"/>
      <c r="BQ66" s="262">
        <v>60</v>
      </c>
      <c r="BR66" s="267"/>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6"/>
    </row>
    <row r="67" spans="1:131" s="247"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5"/>
      <c r="BF67" s="265"/>
      <c r="BG67" s="265"/>
      <c r="BH67" s="265"/>
      <c r="BI67" s="265"/>
      <c r="BJ67" s="265"/>
      <c r="BK67" s="265"/>
      <c r="BL67" s="265"/>
      <c r="BM67" s="265"/>
      <c r="BN67" s="265"/>
      <c r="BO67" s="265"/>
      <c r="BP67" s="265"/>
      <c r="BQ67" s="262">
        <v>61</v>
      </c>
      <c r="BR67" s="267"/>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6"/>
    </row>
    <row r="68" spans="1:131" s="247" customFormat="1" ht="26.25" customHeight="1" thickTop="1" x14ac:dyDescent="0.15">
      <c r="A68" s="258">
        <v>1</v>
      </c>
      <c r="B68" s="915" t="s">
        <v>589</v>
      </c>
      <c r="C68" s="916"/>
      <c r="D68" s="916"/>
      <c r="E68" s="916"/>
      <c r="F68" s="916"/>
      <c r="G68" s="916"/>
      <c r="H68" s="916"/>
      <c r="I68" s="916"/>
      <c r="J68" s="916"/>
      <c r="K68" s="916"/>
      <c r="L68" s="916"/>
      <c r="M68" s="916"/>
      <c r="N68" s="916"/>
      <c r="O68" s="916"/>
      <c r="P68" s="917"/>
      <c r="Q68" s="918">
        <v>8319</v>
      </c>
      <c r="R68" s="912"/>
      <c r="S68" s="912"/>
      <c r="T68" s="912"/>
      <c r="U68" s="912"/>
      <c r="V68" s="912">
        <v>6892</v>
      </c>
      <c r="W68" s="912"/>
      <c r="X68" s="912"/>
      <c r="Y68" s="912"/>
      <c r="Z68" s="912"/>
      <c r="AA68" s="912">
        <v>1427</v>
      </c>
      <c r="AB68" s="912"/>
      <c r="AC68" s="912"/>
      <c r="AD68" s="912"/>
      <c r="AE68" s="912"/>
      <c r="AF68" s="912">
        <v>1427</v>
      </c>
      <c r="AG68" s="912"/>
      <c r="AH68" s="912"/>
      <c r="AI68" s="912"/>
      <c r="AJ68" s="912"/>
      <c r="AK68" s="912">
        <v>26</v>
      </c>
      <c r="AL68" s="912"/>
      <c r="AM68" s="912"/>
      <c r="AN68" s="912"/>
      <c r="AO68" s="912"/>
      <c r="AP68" s="912" t="s">
        <v>588</v>
      </c>
      <c r="AQ68" s="912"/>
      <c r="AR68" s="912"/>
      <c r="AS68" s="912"/>
      <c r="AT68" s="912"/>
      <c r="AU68" s="912" t="s">
        <v>588</v>
      </c>
      <c r="AV68" s="912"/>
      <c r="AW68" s="912"/>
      <c r="AX68" s="912"/>
      <c r="AY68" s="912"/>
      <c r="AZ68" s="913"/>
      <c r="BA68" s="913"/>
      <c r="BB68" s="913"/>
      <c r="BC68" s="913"/>
      <c r="BD68" s="914"/>
      <c r="BE68" s="265"/>
      <c r="BF68" s="265"/>
      <c r="BG68" s="265"/>
      <c r="BH68" s="265"/>
      <c r="BI68" s="265"/>
      <c r="BJ68" s="265"/>
      <c r="BK68" s="265"/>
      <c r="BL68" s="265"/>
      <c r="BM68" s="265"/>
      <c r="BN68" s="265"/>
      <c r="BO68" s="265"/>
      <c r="BP68" s="265"/>
      <c r="BQ68" s="262">
        <v>62</v>
      </c>
      <c r="BR68" s="267"/>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6"/>
    </row>
    <row r="69" spans="1:131" s="247" customFormat="1" ht="26.25" customHeight="1" x14ac:dyDescent="0.15">
      <c r="A69" s="261">
        <v>2</v>
      </c>
      <c r="B69" s="919" t="s">
        <v>590</v>
      </c>
      <c r="C69" s="920"/>
      <c r="D69" s="920"/>
      <c r="E69" s="920"/>
      <c r="F69" s="920"/>
      <c r="G69" s="920"/>
      <c r="H69" s="920"/>
      <c r="I69" s="920"/>
      <c r="J69" s="920"/>
      <c r="K69" s="920"/>
      <c r="L69" s="920"/>
      <c r="M69" s="920"/>
      <c r="N69" s="920"/>
      <c r="O69" s="920"/>
      <c r="P69" s="921"/>
      <c r="Q69" s="922">
        <v>214</v>
      </c>
      <c r="R69" s="877"/>
      <c r="S69" s="877"/>
      <c r="T69" s="877"/>
      <c r="U69" s="877"/>
      <c r="V69" s="877">
        <v>188</v>
      </c>
      <c r="W69" s="877"/>
      <c r="X69" s="877"/>
      <c r="Y69" s="877"/>
      <c r="Z69" s="877"/>
      <c r="AA69" s="877">
        <v>26</v>
      </c>
      <c r="AB69" s="877"/>
      <c r="AC69" s="877"/>
      <c r="AD69" s="877"/>
      <c r="AE69" s="877"/>
      <c r="AF69" s="877">
        <v>26</v>
      </c>
      <c r="AG69" s="877"/>
      <c r="AH69" s="877"/>
      <c r="AI69" s="877"/>
      <c r="AJ69" s="877"/>
      <c r="AK69" s="877">
        <v>15</v>
      </c>
      <c r="AL69" s="877"/>
      <c r="AM69" s="877"/>
      <c r="AN69" s="877"/>
      <c r="AO69" s="877"/>
      <c r="AP69" s="877" t="s">
        <v>588</v>
      </c>
      <c r="AQ69" s="877"/>
      <c r="AR69" s="877"/>
      <c r="AS69" s="877"/>
      <c r="AT69" s="877"/>
      <c r="AU69" s="877" t="s">
        <v>588</v>
      </c>
      <c r="AV69" s="877"/>
      <c r="AW69" s="877"/>
      <c r="AX69" s="877"/>
      <c r="AY69" s="877"/>
      <c r="AZ69" s="923"/>
      <c r="BA69" s="923"/>
      <c r="BB69" s="923"/>
      <c r="BC69" s="923"/>
      <c r="BD69" s="924"/>
      <c r="BE69" s="265"/>
      <c r="BF69" s="265"/>
      <c r="BG69" s="265"/>
      <c r="BH69" s="265"/>
      <c r="BI69" s="265"/>
      <c r="BJ69" s="265"/>
      <c r="BK69" s="265"/>
      <c r="BL69" s="265"/>
      <c r="BM69" s="265"/>
      <c r="BN69" s="265"/>
      <c r="BO69" s="265"/>
      <c r="BP69" s="265"/>
      <c r="BQ69" s="262">
        <v>63</v>
      </c>
      <c r="BR69" s="267"/>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6"/>
    </row>
    <row r="70" spans="1:131" s="247" customFormat="1" ht="26.25" customHeight="1" x14ac:dyDescent="0.15">
      <c r="A70" s="261">
        <v>3</v>
      </c>
      <c r="B70" s="919" t="s">
        <v>591</v>
      </c>
      <c r="C70" s="920"/>
      <c r="D70" s="920"/>
      <c r="E70" s="920"/>
      <c r="F70" s="920"/>
      <c r="G70" s="920"/>
      <c r="H70" s="920"/>
      <c r="I70" s="920"/>
      <c r="J70" s="920"/>
      <c r="K70" s="920"/>
      <c r="L70" s="920"/>
      <c r="M70" s="920"/>
      <c r="N70" s="920"/>
      <c r="O70" s="920"/>
      <c r="P70" s="921"/>
      <c r="Q70" s="922">
        <v>324</v>
      </c>
      <c r="R70" s="877"/>
      <c r="S70" s="877"/>
      <c r="T70" s="877"/>
      <c r="U70" s="877"/>
      <c r="V70" s="877">
        <v>295</v>
      </c>
      <c r="W70" s="877"/>
      <c r="X70" s="877"/>
      <c r="Y70" s="877"/>
      <c r="Z70" s="877"/>
      <c r="AA70" s="877">
        <v>29</v>
      </c>
      <c r="AB70" s="877"/>
      <c r="AC70" s="877"/>
      <c r="AD70" s="877"/>
      <c r="AE70" s="877"/>
      <c r="AF70" s="877">
        <v>29</v>
      </c>
      <c r="AG70" s="877"/>
      <c r="AH70" s="877"/>
      <c r="AI70" s="877"/>
      <c r="AJ70" s="877"/>
      <c r="AK70" s="877">
        <v>60</v>
      </c>
      <c r="AL70" s="877"/>
      <c r="AM70" s="877"/>
      <c r="AN70" s="877"/>
      <c r="AO70" s="877"/>
      <c r="AP70" s="877">
        <v>54</v>
      </c>
      <c r="AQ70" s="877"/>
      <c r="AR70" s="877"/>
      <c r="AS70" s="877"/>
      <c r="AT70" s="877"/>
      <c r="AU70" s="877" t="s">
        <v>588</v>
      </c>
      <c r="AV70" s="877"/>
      <c r="AW70" s="877"/>
      <c r="AX70" s="877"/>
      <c r="AY70" s="877"/>
      <c r="AZ70" s="923"/>
      <c r="BA70" s="923"/>
      <c r="BB70" s="923"/>
      <c r="BC70" s="923"/>
      <c r="BD70" s="924"/>
      <c r="BE70" s="265"/>
      <c r="BF70" s="265"/>
      <c r="BG70" s="265"/>
      <c r="BH70" s="265"/>
      <c r="BI70" s="265"/>
      <c r="BJ70" s="265"/>
      <c r="BK70" s="265"/>
      <c r="BL70" s="265"/>
      <c r="BM70" s="265"/>
      <c r="BN70" s="265"/>
      <c r="BO70" s="265"/>
      <c r="BP70" s="265"/>
      <c r="BQ70" s="262">
        <v>64</v>
      </c>
      <c r="BR70" s="267"/>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6"/>
    </row>
    <row r="71" spans="1:131" s="247" customFormat="1" ht="26.25" customHeight="1" x14ac:dyDescent="0.15">
      <c r="A71" s="261">
        <v>4</v>
      </c>
      <c r="B71" s="919" t="s">
        <v>592</v>
      </c>
      <c r="C71" s="920"/>
      <c r="D71" s="920"/>
      <c r="E71" s="920"/>
      <c r="F71" s="920"/>
      <c r="G71" s="920"/>
      <c r="H71" s="920"/>
      <c r="I71" s="920"/>
      <c r="J71" s="920"/>
      <c r="K71" s="920"/>
      <c r="L71" s="920"/>
      <c r="M71" s="920"/>
      <c r="N71" s="920"/>
      <c r="O71" s="920"/>
      <c r="P71" s="921"/>
      <c r="Q71" s="922">
        <v>952</v>
      </c>
      <c r="R71" s="877"/>
      <c r="S71" s="877"/>
      <c r="T71" s="877"/>
      <c r="U71" s="877"/>
      <c r="V71" s="877">
        <v>930</v>
      </c>
      <c r="W71" s="877"/>
      <c r="X71" s="877"/>
      <c r="Y71" s="877"/>
      <c r="Z71" s="877"/>
      <c r="AA71" s="877">
        <v>22</v>
      </c>
      <c r="AB71" s="877"/>
      <c r="AC71" s="877"/>
      <c r="AD71" s="877"/>
      <c r="AE71" s="877"/>
      <c r="AF71" s="877">
        <v>20</v>
      </c>
      <c r="AG71" s="877"/>
      <c r="AH71" s="877"/>
      <c r="AI71" s="877"/>
      <c r="AJ71" s="877"/>
      <c r="AK71" s="877" t="s">
        <v>588</v>
      </c>
      <c r="AL71" s="877"/>
      <c r="AM71" s="877"/>
      <c r="AN71" s="877"/>
      <c r="AO71" s="877"/>
      <c r="AP71" s="877">
        <v>915</v>
      </c>
      <c r="AQ71" s="877"/>
      <c r="AR71" s="877"/>
      <c r="AS71" s="877"/>
      <c r="AT71" s="877"/>
      <c r="AU71" s="877" t="s">
        <v>588</v>
      </c>
      <c r="AV71" s="877"/>
      <c r="AW71" s="877"/>
      <c r="AX71" s="877"/>
      <c r="AY71" s="877"/>
      <c r="AZ71" s="923"/>
      <c r="BA71" s="923"/>
      <c r="BB71" s="923"/>
      <c r="BC71" s="923"/>
      <c r="BD71" s="924"/>
      <c r="BE71" s="265"/>
      <c r="BF71" s="265"/>
      <c r="BG71" s="265"/>
      <c r="BH71" s="265"/>
      <c r="BI71" s="265"/>
      <c r="BJ71" s="265"/>
      <c r="BK71" s="265"/>
      <c r="BL71" s="265"/>
      <c r="BM71" s="265"/>
      <c r="BN71" s="265"/>
      <c r="BO71" s="265"/>
      <c r="BP71" s="265"/>
      <c r="BQ71" s="262">
        <v>65</v>
      </c>
      <c r="BR71" s="267"/>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6"/>
    </row>
    <row r="72" spans="1:131" s="247" customFormat="1" ht="26.25" customHeight="1" x14ac:dyDescent="0.15">
      <c r="A72" s="261">
        <v>5</v>
      </c>
      <c r="B72" s="919" t="s">
        <v>593</v>
      </c>
      <c r="C72" s="920"/>
      <c r="D72" s="920"/>
      <c r="E72" s="920"/>
      <c r="F72" s="920"/>
      <c r="G72" s="920"/>
      <c r="H72" s="920"/>
      <c r="I72" s="920"/>
      <c r="J72" s="920"/>
      <c r="K72" s="920"/>
      <c r="L72" s="920"/>
      <c r="M72" s="920"/>
      <c r="N72" s="920"/>
      <c r="O72" s="920"/>
      <c r="P72" s="921"/>
      <c r="Q72" s="922">
        <v>329</v>
      </c>
      <c r="R72" s="877"/>
      <c r="S72" s="877"/>
      <c r="T72" s="877"/>
      <c r="U72" s="877"/>
      <c r="V72" s="877">
        <v>257</v>
      </c>
      <c r="W72" s="877"/>
      <c r="X72" s="877"/>
      <c r="Y72" s="877"/>
      <c r="Z72" s="877"/>
      <c r="AA72" s="877">
        <v>72</v>
      </c>
      <c r="AB72" s="877"/>
      <c r="AC72" s="877"/>
      <c r="AD72" s="877"/>
      <c r="AE72" s="877"/>
      <c r="AF72" s="877">
        <v>33</v>
      </c>
      <c r="AG72" s="877"/>
      <c r="AH72" s="877"/>
      <c r="AI72" s="877"/>
      <c r="AJ72" s="877"/>
      <c r="AK72" s="877">
        <v>4</v>
      </c>
      <c r="AL72" s="877"/>
      <c r="AM72" s="877"/>
      <c r="AN72" s="877"/>
      <c r="AO72" s="877"/>
      <c r="AP72" s="877">
        <v>196</v>
      </c>
      <c r="AQ72" s="877"/>
      <c r="AR72" s="877"/>
      <c r="AS72" s="877"/>
      <c r="AT72" s="877"/>
      <c r="AU72" s="877" t="s">
        <v>588</v>
      </c>
      <c r="AV72" s="877"/>
      <c r="AW72" s="877"/>
      <c r="AX72" s="877"/>
      <c r="AY72" s="877"/>
      <c r="AZ72" s="923"/>
      <c r="BA72" s="923"/>
      <c r="BB72" s="923"/>
      <c r="BC72" s="923"/>
      <c r="BD72" s="924"/>
      <c r="BE72" s="265"/>
      <c r="BF72" s="265"/>
      <c r="BG72" s="265"/>
      <c r="BH72" s="265"/>
      <c r="BI72" s="265"/>
      <c r="BJ72" s="265"/>
      <c r="BK72" s="265"/>
      <c r="BL72" s="265"/>
      <c r="BM72" s="265"/>
      <c r="BN72" s="265"/>
      <c r="BO72" s="265"/>
      <c r="BP72" s="265"/>
      <c r="BQ72" s="262">
        <v>66</v>
      </c>
      <c r="BR72" s="267"/>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6"/>
    </row>
    <row r="73" spans="1:131" s="247" customFormat="1" ht="26.25" customHeight="1" x14ac:dyDescent="0.15">
      <c r="A73" s="261">
        <v>6</v>
      </c>
      <c r="B73" s="919" t="s">
        <v>594</v>
      </c>
      <c r="C73" s="920"/>
      <c r="D73" s="920"/>
      <c r="E73" s="920"/>
      <c r="F73" s="920"/>
      <c r="G73" s="920"/>
      <c r="H73" s="920"/>
      <c r="I73" s="920"/>
      <c r="J73" s="920"/>
      <c r="K73" s="920"/>
      <c r="L73" s="920"/>
      <c r="M73" s="920"/>
      <c r="N73" s="920"/>
      <c r="O73" s="920"/>
      <c r="P73" s="921"/>
      <c r="Q73" s="922">
        <v>280</v>
      </c>
      <c r="R73" s="877"/>
      <c r="S73" s="877"/>
      <c r="T73" s="877"/>
      <c r="U73" s="877"/>
      <c r="V73" s="877">
        <v>244</v>
      </c>
      <c r="W73" s="877"/>
      <c r="X73" s="877"/>
      <c r="Y73" s="877"/>
      <c r="Z73" s="877"/>
      <c r="AA73" s="877">
        <v>36</v>
      </c>
      <c r="AB73" s="877"/>
      <c r="AC73" s="877"/>
      <c r="AD73" s="877"/>
      <c r="AE73" s="877"/>
      <c r="AF73" s="877">
        <v>36</v>
      </c>
      <c r="AG73" s="877"/>
      <c r="AH73" s="877"/>
      <c r="AI73" s="877"/>
      <c r="AJ73" s="877"/>
      <c r="AK73" s="877" t="s">
        <v>588</v>
      </c>
      <c r="AL73" s="877"/>
      <c r="AM73" s="877"/>
      <c r="AN73" s="877"/>
      <c r="AO73" s="877"/>
      <c r="AP73" s="877" t="s">
        <v>588</v>
      </c>
      <c r="AQ73" s="877"/>
      <c r="AR73" s="877"/>
      <c r="AS73" s="877"/>
      <c r="AT73" s="877"/>
      <c r="AU73" s="877" t="s">
        <v>588</v>
      </c>
      <c r="AV73" s="877"/>
      <c r="AW73" s="877"/>
      <c r="AX73" s="877"/>
      <c r="AY73" s="877"/>
      <c r="AZ73" s="923"/>
      <c r="BA73" s="923"/>
      <c r="BB73" s="923"/>
      <c r="BC73" s="923"/>
      <c r="BD73" s="924"/>
      <c r="BE73" s="265"/>
      <c r="BF73" s="265"/>
      <c r="BG73" s="265"/>
      <c r="BH73" s="265"/>
      <c r="BI73" s="265"/>
      <c r="BJ73" s="265"/>
      <c r="BK73" s="265"/>
      <c r="BL73" s="265"/>
      <c r="BM73" s="265"/>
      <c r="BN73" s="265"/>
      <c r="BO73" s="265"/>
      <c r="BP73" s="265"/>
      <c r="BQ73" s="262">
        <v>67</v>
      </c>
      <c r="BR73" s="267"/>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6"/>
    </row>
    <row r="74" spans="1:131" s="247" customFormat="1" ht="26.25" customHeight="1" x14ac:dyDescent="0.15">
      <c r="A74" s="261">
        <v>7</v>
      </c>
      <c r="B74" s="919" t="s">
        <v>595</v>
      </c>
      <c r="C74" s="920"/>
      <c r="D74" s="920"/>
      <c r="E74" s="920"/>
      <c r="F74" s="920"/>
      <c r="G74" s="920"/>
      <c r="H74" s="920"/>
      <c r="I74" s="920"/>
      <c r="J74" s="920"/>
      <c r="K74" s="920"/>
      <c r="L74" s="920"/>
      <c r="M74" s="920"/>
      <c r="N74" s="920"/>
      <c r="O74" s="920"/>
      <c r="P74" s="921"/>
      <c r="Q74" s="922">
        <v>292778</v>
      </c>
      <c r="R74" s="877"/>
      <c r="S74" s="877"/>
      <c r="T74" s="877"/>
      <c r="U74" s="877"/>
      <c r="V74" s="877">
        <v>279366</v>
      </c>
      <c r="W74" s="877"/>
      <c r="X74" s="877"/>
      <c r="Y74" s="877"/>
      <c r="Z74" s="877"/>
      <c r="AA74" s="877">
        <v>13412</v>
      </c>
      <c r="AB74" s="877"/>
      <c r="AC74" s="877"/>
      <c r="AD74" s="877"/>
      <c r="AE74" s="877"/>
      <c r="AF74" s="877">
        <v>13412</v>
      </c>
      <c r="AG74" s="877"/>
      <c r="AH74" s="877"/>
      <c r="AI74" s="877"/>
      <c r="AJ74" s="877"/>
      <c r="AK74" s="877" t="s">
        <v>588</v>
      </c>
      <c r="AL74" s="877"/>
      <c r="AM74" s="877"/>
      <c r="AN74" s="877"/>
      <c r="AO74" s="877"/>
      <c r="AP74" s="877" t="s">
        <v>588</v>
      </c>
      <c r="AQ74" s="877"/>
      <c r="AR74" s="877"/>
      <c r="AS74" s="877"/>
      <c r="AT74" s="877"/>
      <c r="AU74" s="877" t="s">
        <v>588</v>
      </c>
      <c r="AV74" s="877"/>
      <c r="AW74" s="877"/>
      <c r="AX74" s="877"/>
      <c r="AY74" s="877"/>
      <c r="AZ74" s="923"/>
      <c r="BA74" s="923"/>
      <c r="BB74" s="923"/>
      <c r="BC74" s="923"/>
      <c r="BD74" s="924"/>
      <c r="BE74" s="265"/>
      <c r="BF74" s="265"/>
      <c r="BG74" s="265"/>
      <c r="BH74" s="265"/>
      <c r="BI74" s="265"/>
      <c r="BJ74" s="265"/>
      <c r="BK74" s="265"/>
      <c r="BL74" s="265"/>
      <c r="BM74" s="265"/>
      <c r="BN74" s="265"/>
      <c r="BO74" s="265"/>
      <c r="BP74" s="265"/>
      <c r="BQ74" s="262">
        <v>68</v>
      </c>
      <c r="BR74" s="267"/>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6"/>
    </row>
    <row r="75" spans="1:131" s="247" customFormat="1" ht="26.25" customHeight="1" x14ac:dyDescent="0.15">
      <c r="A75" s="261">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5"/>
      <c r="BF75" s="265"/>
      <c r="BG75" s="265"/>
      <c r="BH75" s="265"/>
      <c r="BI75" s="265"/>
      <c r="BJ75" s="265"/>
      <c r="BK75" s="265"/>
      <c r="BL75" s="265"/>
      <c r="BM75" s="265"/>
      <c r="BN75" s="265"/>
      <c r="BO75" s="265"/>
      <c r="BP75" s="265"/>
      <c r="BQ75" s="262">
        <v>69</v>
      </c>
      <c r="BR75" s="267"/>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6"/>
    </row>
    <row r="76" spans="1:131" s="247" customFormat="1" ht="26.25" customHeight="1" x14ac:dyDescent="0.15">
      <c r="A76" s="261">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5"/>
      <c r="BF76" s="265"/>
      <c r="BG76" s="265"/>
      <c r="BH76" s="265"/>
      <c r="BI76" s="265"/>
      <c r="BJ76" s="265"/>
      <c r="BK76" s="265"/>
      <c r="BL76" s="265"/>
      <c r="BM76" s="265"/>
      <c r="BN76" s="265"/>
      <c r="BO76" s="265"/>
      <c r="BP76" s="265"/>
      <c r="BQ76" s="262">
        <v>70</v>
      </c>
      <c r="BR76" s="267"/>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6"/>
    </row>
    <row r="77" spans="1:131" s="247" customFormat="1" ht="26.25" customHeight="1" x14ac:dyDescent="0.15">
      <c r="A77" s="261">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5"/>
      <c r="BF77" s="265"/>
      <c r="BG77" s="265"/>
      <c r="BH77" s="265"/>
      <c r="BI77" s="265"/>
      <c r="BJ77" s="265"/>
      <c r="BK77" s="265"/>
      <c r="BL77" s="265"/>
      <c r="BM77" s="265"/>
      <c r="BN77" s="265"/>
      <c r="BO77" s="265"/>
      <c r="BP77" s="265"/>
      <c r="BQ77" s="262">
        <v>71</v>
      </c>
      <c r="BR77" s="267"/>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6"/>
    </row>
    <row r="78" spans="1:131" s="247" customFormat="1" ht="26.25" customHeight="1" x14ac:dyDescent="0.15">
      <c r="A78" s="261">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5"/>
      <c r="BF78" s="265"/>
      <c r="BG78" s="265"/>
      <c r="BH78" s="265"/>
      <c r="BI78" s="265"/>
      <c r="BJ78" s="268"/>
      <c r="BK78" s="268"/>
      <c r="BL78" s="268"/>
      <c r="BM78" s="268"/>
      <c r="BN78" s="268"/>
      <c r="BO78" s="265"/>
      <c r="BP78" s="265"/>
      <c r="BQ78" s="262">
        <v>72</v>
      </c>
      <c r="BR78" s="267"/>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6"/>
    </row>
    <row r="79" spans="1:131" s="247" customFormat="1" ht="26.25" customHeight="1" x14ac:dyDescent="0.15">
      <c r="A79" s="261">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5"/>
      <c r="BF79" s="265"/>
      <c r="BG79" s="265"/>
      <c r="BH79" s="265"/>
      <c r="BI79" s="265"/>
      <c r="BJ79" s="268"/>
      <c r="BK79" s="268"/>
      <c r="BL79" s="268"/>
      <c r="BM79" s="268"/>
      <c r="BN79" s="268"/>
      <c r="BO79" s="265"/>
      <c r="BP79" s="265"/>
      <c r="BQ79" s="262">
        <v>73</v>
      </c>
      <c r="BR79" s="267"/>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6"/>
    </row>
    <row r="80" spans="1:131" s="247" customFormat="1" ht="26.25" customHeight="1" x14ac:dyDescent="0.15">
      <c r="A80" s="261">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5"/>
      <c r="BF80" s="265"/>
      <c r="BG80" s="265"/>
      <c r="BH80" s="265"/>
      <c r="BI80" s="265"/>
      <c r="BJ80" s="265"/>
      <c r="BK80" s="265"/>
      <c r="BL80" s="265"/>
      <c r="BM80" s="265"/>
      <c r="BN80" s="265"/>
      <c r="BO80" s="265"/>
      <c r="BP80" s="265"/>
      <c r="BQ80" s="262">
        <v>74</v>
      </c>
      <c r="BR80" s="267"/>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6"/>
    </row>
    <row r="81" spans="1:131" s="247" customFormat="1" ht="26.25" customHeight="1" x14ac:dyDescent="0.15">
      <c r="A81" s="261">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5"/>
      <c r="BF81" s="265"/>
      <c r="BG81" s="265"/>
      <c r="BH81" s="265"/>
      <c r="BI81" s="265"/>
      <c r="BJ81" s="265"/>
      <c r="BK81" s="265"/>
      <c r="BL81" s="265"/>
      <c r="BM81" s="265"/>
      <c r="BN81" s="265"/>
      <c r="BO81" s="265"/>
      <c r="BP81" s="265"/>
      <c r="BQ81" s="262">
        <v>75</v>
      </c>
      <c r="BR81" s="267"/>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6"/>
    </row>
    <row r="82" spans="1:131" s="247" customFormat="1" ht="26.25" customHeight="1" x14ac:dyDescent="0.15">
      <c r="A82" s="261">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5"/>
      <c r="BF82" s="265"/>
      <c r="BG82" s="265"/>
      <c r="BH82" s="265"/>
      <c r="BI82" s="265"/>
      <c r="BJ82" s="265"/>
      <c r="BK82" s="265"/>
      <c r="BL82" s="265"/>
      <c r="BM82" s="265"/>
      <c r="BN82" s="265"/>
      <c r="BO82" s="265"/>
      <c r="BP82" s="265"/>
      <c r="BQ82" s="262">
        <v>76</v>
      </c>
      <c r="BR82" s="267"/>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6"/>
    </row>
    <row r="83" spans="1:131" s="247" customFormat="1" ht="26.25" customHeight="1" x14ac:dyDescent="0.15">
      <c r="A83" s="261">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5"/>
      <c r="BF83" s="265"/>
      <c r="BG83" s="265"/>
      <c r="BH83" s="265"/>
      <c r="BI83" s="265"/>
      <c r="BJ83" s="265"/>
      <c r="BK83" s="265"/>
      <c r="BL83" s="265"/>
      <c r="BM83" s="265"/>
      <c r="BN83" s="265"/>
      <c r="BO83" s="265"/>
      <c r="BP83" s="265"/>
      <c r="BQ83" s="262">
        <v>77</v>
      </c>
      <c r="BR83" s="267"/>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6"/>
    </row>
    <row r="84" spans="1:131" s="247" customFormat="1" ht="26.25" customHeight="1" x14ac:dyDescent="0.15">
      <c r="A84" s="261">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5"/>
      <c r="BF84" s="265"/>
      <c r="BG84" s="265"/>
      <c r="BH84" s="265"/>
      <c r="BI84" s="265"/>
      <c r="BJ84" s="265"/>
      <c r="BK84" s="265"/>
      <c r="BL84" s="265"/>
      <c r="BM84" s="265"/>
      <c r="BN84" s="265"/>
      <c r="BO84" s="265"/>
      <c r="BP84" s="265"/>
      <c r="BQ84" s="262">
        <v>78</v>
      </c>
      <c r="BR84" s="267"/>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6"/>
    </row>
    <row r="85" spans="1:131" s="247" customFormat="1" ht="26.25" customHeight="1" x14ac:dyDescent="0.15">
      <c r="A85" s="261">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5"/>
      <c r="BF85" s="265"/>
      <c r="BG85" s="265"/>
      <c r="BH85" s="265"/>
      <c r="BI85" s="265"/>
      <c r="BJ85" s="265"/>
      <c r="BK85" s="265"/>
      <c r="BL85" s="265"/>
      <c r="BM85" s="265"/>
      <c r="BN85" s="265"/>
      <c r="BO85" s="265"/>
      <c r="BP85" s="265"/>
      <c r="BQ85" s="262">
        <v>79</v>
      </c>
      <c r="BR85" s="267"/>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6"/>
    </row>
    <row r="86" spans="1:131" s="247" customFormat="1" ht="26.25" customHeight="1" x14ac:dyDescent="0.15">
      <c r="A86" s="261">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5"/>
      <c r="BF86" s="265"/>
      <c r="BG86" s="265"/>
      <c r="BH86" s="265"/>
      <c r="BI86" s="265"/>
      <c r="BJ86" s="265"/>
      <c r="BK86" s="265"/>
      <c r="BL86" s="265"/>
      <c r="BM86" s="265"/>
      <c r="BN86" s="265"/>
      <c r="BO86" s="265"/>
      <c r="BP86" s="265"/>
      <c r="BQ86" s="262">
        <v>80</v>
      </c>
      <c r="BR86" s="267"/>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6"/>
    </row>
    <row r="87" spans="1:131" s="247" customFormat="1" ht="26.25" customHeight="1" x14ac:dyDescent="0.15">
      <c r="A87" s="269">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5"/>
      <c r="BF87" s="265"/>
      <c r="BG87" s="265"/>
      <c r="BH87" s="265"/>
      <c r="BI87" s="265"/>
      <c r="BJ87" s="265"/>
      <c r="BK87" s="265"/>
      <c r="BL87" s="265"/>
      <c r="BM87" s="265"/>
      <c r="BN87" s="265"/>
      <c r="BO87" s="265"/>
      <c r="BP87" s="265"/>
      <c r="BQ87" s="262">
        <v>81</v>
      </c>
      <c r="BR87" s="267"/>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6"/>
    </row>
    <row r="88" spans="1:131" s="247" customFormat="1" ht="26.25" customHeight="1" thickBot="1" x14ac:dyDescent="0.2">
      <c r="A88" s="264" t="s">
        <v>390</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14983</v>
      </c>
      <c r="AG88" s="888"/>
      <c r="AH88" s="888"/>
      <c r="AI88" s="888"/>
      <c r="AJ88" s="888"/>
      <c r="AK88" s="885"/>
      <c r="AL88" s="885"/>
      <c r="AM88" s="885"/>
      <c r="AN88" s="885"/>
      <c r="AO88" s="885"/>
      <c r="AP88" s="888">
        <v>1165</v>
      </c>
      <c r="AQ88" s="888"/>
      <c r="AR88" s="888"/>
      <c r="AS88" s="888"/>
      <c r="AT88" s="888"/>
      <c r="AU88" s="888" t="s">
        <v>588</v>
      </c>
      <c r="AV88" s="888"/>
      <c r="AW88" s="888"/>
      <c r="AX88" s="888"/>
      <c r="AY88" s="888"/>
      <c r="AZ88" s="893"/>
      <c r="BA88" s="893"/>
      <c r="BB88" s="893"/>
      <c r="BC88" s="893"/>
      <c r="BD88" s="894"/>
      <c r="BE88" s="265"/>
      <c r="BF88" s="265"/>
      <c r="BG88" s="265"/>
      <c r="BH88" s="265"/>
      <c r="BI88" s="265"/>
      <c r="BJ88" s="265"/>
      <c r="BK88" s="265"/>
      <c r="BL88" s="265"/>
      <c r="BM88" s="265"/>
      <c r="BN88" s="265"/>
      <c r="BO88" s="265"/>
      <c r="BP88" s="265"/>
      <c r="BQ88" s="262">
        <v>82</v>
      </c>
      <c r="BR88" s="267"/>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6"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432</v>
      </c>
      <c r="AG109" s="941"/>
      <c r="AH109" s="941"/>
      <c r="AI109" s="941"/>
      <c r="AJ109" s="942"/>
      <c r="AK109" s="940" t="s">
        <v>305</v>
      </c>
      <c r="AL109" s="941"/>
      <c r="AM109" s="941"/>
      <c r="AN109" s="941"/>
      <c r="AO109" s="942"/>
      <c r="AP109" s="940" t="s">
        <v>433</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432</v>
      </c>
      <c r="BW109" s="941"/>
      <c r="BX109" s="941"/>
      <c r="BY109" s="941"/>
      <c r="BZ109" s="942"/>
      <c r="CA109" s="940" t="s">
        <v>305</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432</v>
      </c>
      <c r="DM109" s="941"/>
      <c r="DN109" s="941"/>
      <c r="DO109" s="941"/>
      <c r="DP109" s="942"/>
      <c r="DQ109" s="940" t="s">
        <v>305</v>
      </c>
      <c r="DR109" s="941"/>
      <c r="DS109" s="941"/>
      <c r="DT109" s="941"/>
      <c r="DU109" s="942"/>
      <c r="DV109" s="940" t="s">
        <v>433</v>
      </c>
      <c r="DW109" s="941"/>
      <c r="DX109" s="941"/>
      <c r="DY109" s="941"/>
      <c r="DZ109" s="943"/>
    </row>
    <row r="110" spans="1:131" s="246"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708599</v>
      </c>
      <c r="AB110" s="948"/>
      <c r="AC110" s="948"/>
      <c r="AD110" s="948"/>
      <c r="AE110" s="949"/>
      <c r="AF110" s="950">
        <v>975212</v>
      </c>
      <c r="AG110" s="948"/>
      <c r="AH110" s="948"/>
      <c r="AI110" s="948"/>
      <c r="AJ110" s="949"/>
      <c r="AK110" s="950">
        <v>1301286</v>
      </c>
      <c r="AL110" s="948"/>
      <c r="AM110" s="948"/>
      <c r="AN110" s="948"/>
      <c r="AO110" s="949"/>
      <c r="AP110" s="951">
        <v>30.9</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14932581</v>
      </c>
      <c r="BR110" s="983"/>
      <c r="BS110" s="983"/>
      <c r="BT110" s="983"/>
      <c r="BU110" s="983"/>
      <c r="BV110" s="983">
        <v>16370365</v>
      </c>
      <c r="BW110" s="983"/>
      <c r="BX110" s="983"/>
      <c r="BY110" s="983"/>
      <c r="BZ110" s="983"/>
      <c r="CA110" s="983">
        <v>16444459</v>
      </c>
      <c r="CB110" s="983"/>
      <c r="CC110" s="983"/>
      <c r="CD110" s="983"/>
      <c r="CE110" s="983"/>
      <c r="CF110" s="997">
        <v>391</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392</v>
      </c>
      <c r="DH110" s="983"/>
      <c r="DI110" s="983"/>
      <c r="DJ110" s="983"/>
      <c r="DK110" s="983"/>
      <c r="DL110" s="983" t="s">
        <v>439</v>
      </c>
      <c r="DM110" s="983"/>
      <c r="DN110" s="983"/>
      <c r="DO110" s="983"/>
      <c r="DP110" s="983"/>
      <c r="DQ110" s="983" t="s">
        <v>414</v>
      </c>
      <c r="DR110" s="983"/>
      <c r="DS110" s="983"/>
      <c r="DT110" s="983"/>
      <c r="DU110" s="983"/>
      <c r="DV110" s="984" t="s">
        <v>414</v>
      </c>
      <c r="DW110" s="984"/>
      <c r="DX110" s="984"/>
      <c r="DY110" s="984"/>
      <c r="DZ110" s="985"/>
    </row>
    <row r="111" spans="1:131" s="246"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414</v>
      </c>
      <c r="AB111" s="990"/>
      <c r="AC111" s="990"/>
      <c r="AD111" s="990"/>
      <c r="AE111" s="991"/>
      <c r="AF111" s="992" t="s">
        <v>441</v>
      </c>
      <c r="AG111" s="990"/>
      <c r="AH111" s="990"/>
      <c r="AI111" s="990"/>
      <c r="AJ111" s="991"/>
      <c r="AK111" s="992" t="s">
        <v>392</v>
      </c>
      <c r="AL111" s="990"/>
      <c r="AM111" s="990"/>
      <c r="AN111" s="990"/>
      <c r="AO111" s="991"/>
      <c r="AP111" s="993" t="s">
        <v>392</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443</v>
      </c>
      <c r="BR111" s="976"/>
      <c r="BS111" s="976"/>
      <c r="BT111" s="976"/>
      <c r="BU111" s="976"/>
      <c r="BV111" s="976" t="s">
        <v>439</v>
      </c>
      <c r="BW111" s="976"/>
      <c r="BX111" s="976"/>
      <c r="BY111" s="976"/>
      <c r="BZ111" s="976"/>
      <c r="CA111" s="976" t="s">
        <v>441</v>
      </c>
      <c r="CB111" s="976"/>
      <c r="CC111" s="976"/>
      <c r="CD111" s="976"/>
      <c r="CE111" s="976"/>
      <c r="CF111" s="970" t="s">
        <v>444</v>
      </c>
      <c r="CG111" s="971"/>
      <c r="CH111" s="971"/>
      <c r="CI111" s="971"/>
      <c r="CJ111" s="971"/>
      <c r="CK111" s="1001"/>
      <c r="CL111" s="1002"/>
      <c r="CM111" s="972" t="s">
        <v>445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414</v>
      </c>
      <c r="DM111" s="976"/>
      <c r="DN111" s="976"/>
      <c r="DO111" s="976"/>
      <c r="DP111" s="976"/>
      <c r="DQ111" s="976" t="s">
        <v>441</v>
      </c>
      <c r="DR111" s="976"/>
      <c r="DS111" s="976"/>
      <c r="DT111" s="976"/>
      <c r="DU111" s="976"/>
      <c r="DV111" s="977" t="s">
        <v>439</v>
      </c>
      <c r="DW111" s="977"/>
      <c r="DX111" s="977"/>
      <c r="DY111" s="977"/>
      <c r="DZ111" s="978"/>
    </row>
    <row r="112" spans="1:131" s="246" customFormat="1" ht="26.25" customHeight="1" x14ac:dyDescent="0.15">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414</v>
      </c>
      <c r="AB112" s="1015"/>
      <c r="AC112" s="1015"/>
      <c r="AD112" s="1015"/>
      <c r="AE112" s="1016"/>
      <c r="AF112" s="1017" t="s">
        <v>439</v>
      </c>
      <c r="AG112" s="1015"/>
      <c r="AH112" s="1015"/>
      <c r="AI112" s="1015"/>
      <c r="AJ112" s="1016"/>
      <c r="AK112" s="1017" t="s">
        <v>231</v>
      </c>
      <c r="AL112" s="1015"/>
      <c r="AM112" s="1015"/>
      <c r="AN112" s="1015"/>
      <c r="AO112" s="1016"/>
      <c r="AP112" s="1018" t="s">
        <v>439</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2548658</v>
      </c>
      <c r="BR112" s="976"/>
      <c r="BS112" s="976"/>
      <c r="BT112" s="976"/>
      <c r="BU112" s="976"/>
      <c r="BV112" s="976">
        <v>2424574</v>
      </c>
      <c r="BW112" s="976"/>
      <c r="BX112" s="976"/>
      <c r="BY112" s="976"/>
      <c r="BZ112" s="976"/>
      <c r="CA112" s="976">
        <v>2388586</v>
      </c>
      <c r="CB112" s="976"/>
      <c r="CC112" s="976"/>
      <c r="CD112" s="976"/>
      <c r="CE112" s="976"/>
      <c r="CF112" s="970">
        <v>56.8</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231</v>
      </c>
      <c r="DH112" s="976"/>
      <c r="DI112" s="976"/>
      <c r="DJ112" s="976"/>
      <c r="DK112" s="976"/>
      <c r="DL112" s="976" t="s">
        <v>414</v>
      </c>
      <c r="DM112" s="976"/>
      <c r="DN112" s="976"/>
      <c r="DO112" s="976"/>
      <c r="DP112" s="976"/>
      <c r="DQ112" s="976" t="s">
        <v>392</v>
      </c>
      <c r="DR112" s="976"/>
      <c r="DS112" s="976"/>
      <c r="DT112" s="976"/>
      <c r="DU112" s="976"/>
      <c r="DV112" s="977" t="s">
        <v>392</v>
      </c>
      <c r="DW112" s="977"/>
      <c r="DX112" s="977"/>
      <c r="DY112" s="977"/>
      <c r="DZ112" s="978"/>
    </row>
    <row r="113" spans="1:130" s="246" customFormat="1" ht="26.25" customHeight="1" x14ac:dyDescent="0.15">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212681</v>
      </c>
      <c r="AB113" s="990"/>
      <c r="AC113" s="990"/>
      <c r="AD113" s="990"/>
      <c r="AE113" s="991"/>
      <c r="AF113" s="992">
        <v>201045</v>
      </c>
      <c r="AG113" s="990"/>
      <c r="AH113" s="990"/>
      <c r="AI113" s="990"/>
      <c r="AJ113" s="991"/>
      <c r="AK113" s="992">
        <v>190986</v>
      </c>
      <c r="AL113" s="990"/>
      <c r="AM113" s="990"/>
      <c r="AN113" s="990"/>
      <c r="AO113" s="991"/>
      <c r="AP113" s="993">
        <v>4.5</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703623</v>
      </c>
      <c r="BR113" s="976"/>
      <c r="BS113" s="976"/>
      <c r="BT113" s="976"/>
      <c r="BU113" s="976"/>
      <c r="BV113" s="976">
        <v>685231</v>
      </c>
      <c r="BW113" s="976"/>
      <c r="BX113" s="976"/>
      <c r="BY113" s="976"/>
      <c r="BZ113" s="976"/>
      <c r="CA113" s="976">
        <v>675037</v>
      </c>
      <c r="CB113" s="976"/>
      <c r="CC113" s="976"/>
      <c r="CD113" s="976"/>
      <c r="CE113" s="976"/>
      <c r="CF113" s="970">
        <v>16.100000000000001</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441</v>
      </c>
      <c r="DM113" s="1015"/>
      <c r="DN113" s="1015"/>
      <c r="DO113" s="1015"/>
      <c r="DP113" s="1016"/>
      <c r="DQ113" s="1017" t="s">
        <v>414</v>
      </c>
      <c r="DR113" s="1015"/>
      <c r="DS113" s="1015"/>
      <c r="DT113" s="1015"/>
      <c r="DU113" s="1016"/>
      <c r="DV113" s="1018" t="s">
        <v>231</v>
      </c>
      <c r="DW113" s="1019"/>
      <c r="DX113" s="1019"/>
      <c r="DY113" s="1019"/>
      <c r="DZ113" s="1020"/>
    </row>
    <row r="114" spans="1:130" s="246" customFormat="1" ht="26.25" customHeight="1" x14ac:dyDescent="0.15">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39218</v>
      </c>
      <c r="AB114" s="1015"/>
      <c r="AC114" s="1015"/>
      <c r="AD114" s="1015"/>
      <c r="AE114" s="1016"/>
      <c r="AF114" s="1017">
        <v>40752</v>
      </c>
      <c r="AG114" s="1015"/>
      <c r="AH114" s="1015"/>
      <c r="AI114" s="1015"/>
      <c r="AJ114" s="1016"/>
      <c r="AK114" s="1017">
        <v>41130</v>
      </c>
      <c r="AL114" s="1015"/>
      <c r="AM114" s="1015"/>
      <c r="AN114" s="1015"/>
      <c r="AO114" s="1016"/>
      <c r="AP114" s="1018">
        <v>1</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1037087</v>
      </c>
      <c r="BR114" s="976"/>
      <c r="BS114" s="976"/>
      <c r="BT114" s="976"/>
      <c r="BU114" s="976"/>
      <c r="BV114" s="976">
        <v>1009101</v>
      </c>
      <c r="BW114" s="976"/>
      <c r="BX114" s="976"/>
      <c r="BY114" s="976"/>
      <c r="BZ114" s="976"/>
      <c r="CA114" s="976">
        <v>1022023</v>
      </c>
      <c r="CB114" s="976"/>
      <c r="CC114" s="976"/>
      <c r="CD114" s="976"/>
      <c r="CE114" s="976"/>
      <c r="CF114" s="970">
        <v>24.3</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392</v>
      </c>
      <c r="DH114" s="1015"/>
      <c r="DI114" s="1015"/>
      <c r="DJ114" s="1015"/>
      <c r="DK114" s="1016"/>
      <c r="DL114" s="1017" t="s">
        <v>392</v>
      </c>
      <c r="DM114" s="1015"/>
      <c r="DN114" s="1015"/>
      <c r="DO114" s="1015"/>
      <c r="DP114" s="1016"/>
      <c r="DQ114" s="1017" t="s">
        <v>414</v>
      </c>
      <c r="DR114" s="1015"/>
      <c r="DS114" s="1015"/>
      <c r="DT114" s="1015"/>
      <c r="DU114" s="1016"/>
      <c r="DV114" s="1018" t="s">
        <v>392</v>
      </c>
      <c r="DW114" s="1019"/>
      <c r="DX114" s="1019"/>
      <c r="DY114" s="1019"/>
      <c r="DZ114" s="1020"/>
    </row>
    <row r="115" spans="1:130" s="246" customFormat="1" ht="26.25" customHeight="1" x14ac:dyDescent="0.15">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100</v>
      </c>
      <c r="AB115" s="990"/>
      <c r="AC115" s="990"/>
      <c r="AD115" s="990"/>
      <c r="AE115" s="991"/>
      <c r="AF115" s="992">
        <v>50</v>
      </c>
      <c r="AG115" s="990"/>
      <c r="AH115" s="990"/>
      <c r="AI115" s="990"/>
      <c r="AJ115" s="991"/>
      <c r="AK115" s="992" t="s">
        <v>439</v>
      </c>
      <c r="AL115" s="990"/>
      <c r="AM115" s="990"/>
      <c r="AN115" s="990"/>
      <c r="AO115" s="991"/>
      <c r="AP115" s="993" t="s">
        <v>414</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t="s">
        <v>414</v>
      </c>
      <c r="BR115" s="976"/>
      <c r="BS115" s="976"/>
      <c r="BT115" s="976"/>
      <c r="BU115" s="976"/>
      <c r="BV115" s="976" t="s">
        <v>439</v>
      </c>
      <c r="BW115" s="976"/>
      <c r="BX115" s="976"/>
      <c r="BY115" s="976"/>
      <c r="BZ115" s="976"/>
      <c r="CA115" s="976" t="s">
        <v>439</v>
      </c>
      <c r="CB115" s="976"/>
      <c r="CC115" s="976"/>
      <c r="CD115" s="976"/>
      <c r="CE115" s="976"/>
      <c r="CF115" s="970" t="s">
        <v>439</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231</v>
      </c>
      <c r="DH115" s="1015"/>
      <c r="DI115" s="1015"/>
      <c r="DJ115" s="1015"/>
      <c r="DK115" s="1016"/>
      <c r="DL115" s="1017" t="s">
        <v>414</v>
      </c>
      <c r="DM115" s="1015"/>
      <c r="DN115" s="1015"/>
      <c r="DO115" s="1015"/>
      <c r="DP115" s="1016"/>
      <c r="DQ115" s="1017" t="s">
        <v>392</v>
      </c>
      <c r="DR115" s="1015"/>
      <c r="DS115" s="1015"/>
      <c r="DT115" s="1015"/>
      <c r="DU115" s="1016"/>
      <c r="DV115" s="1018" t="s">
        <v>439</v>
      </c>
      <c r="DW115" s="1019"/>
      <c r="DX115" s="1019"/>
      <c r="DY115" s="1019"/>
      <c r="DZ115" s="1020"/>
    </row>
    <row r="116" spans="1:130" s="246" customFormat="1" ht="26.25" customHeight="1" x14ac:dyDescent="0.15">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1087</v>
      </c>
      <c r="AB116" s="1015"/>
      <c r="AC116" s="1015"/>
      <c r="AD116" s="1015"/>
      <c r="AE116" s="1016"/>
      <c r="AF116" s="1017">
        <v>1514</v>
      </c>
      <c r="AG116" s="1015"/>
      <c r="AH116" s="1015"/>
      <c r="AI116" s="1015"/>
      <c r="AJ116" s="1016"/>
      <c r="AK116" s="1017" t="s">
        <v>414</v>
      </c>
      <c r="AL116" s="1015"/>
      <c r="AM116" s="1015"/>
      <c r="AN116" s="1015"/>
      <c r="AO116" s="1016"/>
      <c r="AP116" s="1018" t="s">
        <v>392</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439</v>
      </c>
      <c r="BR116" s="976"/>
      <c r="BS116" s="976"/>
      <c r="BT116" s="976"/>
      <c r="BU116" s="976"/>
      <c r="BV116" s="976" t="s">
        <v>414</v>
      </c>
      <c r="BW116" s="976"/>
      <c r="BX116" s="976"/>
      <c r="BY116" s="976"/>
      <c r="BZ116" s="976"/>
      <c r="CA116" s="976" t="s">
        <v>461</v>
      </c>
      <c r="CB116" s="976"/>
      <c r="CC116" s="976"/>
      <c r="CD116" s="976"/>
      <c r="CE116" s="976"/>
      <c r="CF116" s="970" t="s">
        <v>441</v>
      </c>
      <c r="CG116" s="971"/>
      <c r="CH116" s="971"/>
      <c r="CI116" s="971"/>
      <c r="CJ116" s="971"/>
      <c r="CK116" s="1001"/>
      <c r="CL116" s="1002"/>
      <c r="CM116" s="972" t="s">
        <v>462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439</v>
      </c>
      <c r="DH116" s="1015"/>
      <c r="DI116" s="1015"/>
      <c r="DJ116" s="1015"/>
      <c r="DK116" s="1016"/>
      <c r="DL116" s="1017" t="s">
        <v>439</v>
      </c>
      <c r="DM116" s="1015"/>
      <c r="DN116" s="1015"/>
      <c r="DO116" s="1015"/>
      <c r="DP116" s="1016"/>
      <c r="DQ116" s="1017" t="s">
        <v>439</v>
      </c>
      <c r="DR116" s="1015"/>
      <c r="DS116" s="1015"/>
      <c r="DT116" s="1015"/>
      <c r="DU116" s="1016"/>
      <c r="DV116" s="1018" t="s">
        <v>414</v>
      </c>
      <c r="DW116" s="1019"/>
      <c r="DX116" s="1019"/>
      <c r="DY116" s="1019"/>
      <c r="DZ116" s="1020"/>
    </row>
    <row r="117" spans="1:130" s="246"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961685</v>
      </c>
      <c r="AB117" s="1033"/>
      <c r="AC117" s="1033"/>
      <c r="AD117" s="1033"/>
      <c r="AE117" s="1034"/>
      <c r="AF117" s="1035">
        <v>1218573</v>
      </c>
      <c r="AG117" s="1033"/>
      <c r="AH117" s="1033"/>
      <c r="AI117" s="1033"/>
      <c r="AJ117" s="1034"/>
      <c r="AK117" s="1035">
        <v>1533402</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439</v>
      </c>
      <c r="BR117" s="976"/>
      <c r="BS117" s="976"/>
      <c r="BT117" s="976"/>
      <c r="BU117" s="976"/>
      <c r="BV117" s="976" t="s">
        <v>231</v>
      </c>
      <c r="BW117" s="976"/>
      <c r="BX117" s="976"/>
      <c r="BY117" s="976"/>
      <c r="BZ117" s="976"/>
      <c r="CA117" s="976" t="s">
        <v>392</v>
      </c>
      <c r="CB117" s="976"/>
      <c r="CC117" s="976"/>
      <c r="CD117" s="976"/>
      <c r="CE117" s="976"/>
      <c r="CF117" s="970" t="s">
        <v>392</v>
      </c>
      <c r="CG117" s="971"/>
      <c r="CH117" s="971"/>
      <c r="CI117" s="971"/>
      <c r="CJ117" s="971"/>
      <c r="CK117" s="1001"/>
      <c r="CL117" s="1002"/>
      <c r="CM117" s="972" t="s">
        <v>465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439</v>
      </c>
      <c r="DH117" s="1015"/>
      <c r="DI117" s="1015"/>
      <c r="DJ117" s="1015"/>
      <c r="DK117" s="1016"/>
      <c r="DL117" s="1017" t="s">
        <v>439</v>
      </c>
      <c r="DM117" s="1015"/>
      <c r="DN117" s="1015"/>
      <c r="DO117" s="1015"/>
      <c r="DP117" s="1016"/>
      <c r="DQ117" s="1017" t="s">
        <v>392</v>
      </c>
      <c r="DR117" s="1015"/>
      <c r="DS117" s="1015"/>
      <c r="DT117" s="1015"/>
      <c r="DU117" s="1016"/>
      <c r="DV117" s="1018" t="s">
        <v>392</v>
      </c>
      <c r="DW117" s="1019"/>
      <c r="DX117" s="1019"/>
      <c r="DY117" s="1019"/>
      <c r="DZ117" s="1020"/>
    </row>
    <row r="118" spans="1:130" s="246"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432</v>
      </c>
      <c r="AG118" s="941"/>
      <c r="AH118" s="941"/>
      <c r="AI118" s="941"/>
      <c r="AJ118" s="942"/>
      <c r="AK118" s="940" t="s">
        <v>305</v>
      </c>
      <c r="AL118" s="941"/>
      <c r="AM118" s="941"/>
      <c r="AN118" s="941"/>
      <c r="AO118" s="942"/>
      <c r="AP118" s="1027" t="s">
        <v>433</v>
      </c>
      <c r="AQ118" s="1028"/>
      <c r="AR118" s="1028"/>
      <c r="AS118" s="1028"/>
      <c r="AT118" s="1029"/>
      <c r="AU118" s="956"/>
      <c r="AV118" s="957"/>
      <c r="AW118" s="957"/>
      <c r="AX118" s="957"/>
      <c r="AY118" s="957"/>
      <c r="AZ118" s="1030" t="s">
        <v>466</v>
      </c>
      <c r="BA118" s="1021"/>
      <c r="BB118" s="1021"/>
      <c r="BC118" s="1021"/>
      <c r="BD118" s="1021"/>
      <c r="BE118" s="1021"/>
      <c r="BF118" s="1021"/>
      <c r="BG118" s="1021"/>
      <c r="BH118" s="1021"/>
      <c r="BI118" s="1021"/>
      <c r="BJ118" s="1021"/>
      <c r="BK118" s="1021"/>
      <c r="BL118" s="1021"/>
      <c r="BM118" s="1021"/>
      <c r="BN118" s="1021"/>
      <c r="BO118" s="1021"/>
      <c r="BP118" s="1022"/>
      <c r="BQ118" s="1053" t="s">
        <v>231</v>
      </c>
      <c r="BR118" s="1054"/>
      <c r="BS118" s="1054"/>
      <c r="BT118" s="1054"/>
      <c r="BU118" s="1054"/>
      <c r="BV118" s="1054" t="s">
        <v>414</v>
      </c>
      <c r="BW118" s="1054"/>
      <c r="BX118" s="1054"/>
      <c r="BY118" s="1054"/>
      <c r="BZ118" s="1054"/>
      <c r="CA118" s="1054" t="s">
        <v>231</v>
      </c>
      <c r="CB118" s="1054"/>
      <c r="CC118" s="1054"/>
      <c r="CD118" s="1054"/>
      <c r="CE118" s="1054"/>
      <c r="CF118" s="970" t="s">
        <v>392</v>
      </c>
      <c r="CG118" s="971"/>
      <c r="CH118" s="971"/>
      <c r="CI118" s="971"/>
      <c r="CJ118" s="971"/>
      <c r="CK118" s="1001"/>
      <c r="CL118" s="1002"/>
      <c r="CM118" s="972" t="s">
        <v>467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414</v>
      </c>
      <c r="DH118" s="1015"/>
      <c r="DI118" s="1015"/>
      <c r="DJ118" s="1015"/>
      <c r="DK118" s="1016"/>
      <c r="DL118" s="1017" t="s">
        <v>414</v>
      </c>
      <c r="DM118" s="1015"/>
      <c r="DN118" s="1015"/>
      <c r="DO118" s="1015"/>
      <c r="DP118" s="1016"/>
      <c r="DQ118" s="1017" t="s">
        <v>392</v>
      </c>
      <c r="DR118" s="1015"/>
      <c r="DS118" s="1015"/>
      <c r="DT118" s="1015"/>
      <c r="DU118" s="1016"/>
      <c r="DV118" s="1018" t="s">
        <v>414</v>
      </c>
      <c r="DW118" s="1019"/>
      <c r="DX118" s="1019"/>
      <c r="DY118" s="1019"/>
      <c r="DZ118" s="1020"/>
    </row>
    <row r="119" spans="1:130" s="246"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392</v>
      </c>
      <c r="AB119" s="948"/>
      <c r="AC119" s="948"/>
      <c r="AD119" s="948"/>
      <c r="AE119" s="949"/>
      <c r="AF119" s="950" t="s">
        <v>392</v>
      </c>
      <c r="AG119" s="948"/>
      <c r="AH119" s="948"/>
      <c r="AI119" s="948"/>
      <c r="AJ119" s="949"/>
      <c r="AK119" s="950" t="s">
        <v>392</v>
      </c>
      <c r="AL119" s="948"/>
      <c r="AM119" s="948"/>
      <c r="AN119" s="948"/>
      <c r="AO119" s="949"/>
      <c r="AP119" s="951" t="s">
        <v>231</v>
      </c>
      <c r="AQ119" s="952"/>
      <c r="AR119" s="952"/>
      <c r="AS119" s="952"/>
      <c r="AT119" s="953"/>
      <c r="AU119" s="958"/>
      <c r="AV119" s="959"/>
      <c r="AW119" s="959"/>
      <c r="AX119" s="959"/>
      <c r="AY119" s="959"/>
      <c r="AZ119" s="277" t="s">
        <v>186</v>
      </c>
      <c r="BA119" s="277"/>
      <c r="BB119" s="277"/>
      <c r="BC119" s="277"/>
      <c r="BD119" s="277"/>
      <c r="BE119" s="277"/>
      <c r="BF119" s="277"/>
      <c r="BG119" s="277"/>
      <c r="BH119" s="277"/>
      <c r="BI119" s="277"/>
      <c r="BJ119" s="277"/>
      <c r="BK119" s="277"/>
      <c r="BL119" s="277"/>
      <c r="BM119" s="277"/>
      <c r="BN119" s="277"/>
      <c r="BO119" s="1031" t="s">
        <v>468</v>
      </c>
      <c r="BP119" s="1062"/>
      <c r="BQ119" s="1053">
        <v>19221949</v>
      </c>
      <c r="BR119" s="1054"/>
      <c r="BS119" s="1054"/>
      <c r="BT119" s="1054"/>
      <c r="BU119" s="1054"/>
      <c r="BV119" s="1054">
        <v>20489271</v>
      </c>
      <c r="BW119" s="1054"/>
      <c r="BX119" s="1054"/>
      <c r="BY119" s="1054"/>
      <c r="BZ119" s="1054"/>
      <c r="CA119" s="1054">
        <v>20530105</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231</v>
      </c>
      <c r="DH119" s="1040"/>
      <c r="DI119" s="1040"/>
      <c r="DJ119" s="1040"/>
      <c r="DK119" s="1041"/>
      <c r="DL119" s="1039" t="s">
        <v>231</v>
      </c>
      <c r="DM119" s="1040"/>
      <c r="DN119" s="1040"/>
      <c r="DO119" s="1040"/>
      <c r="DP119" s="1041"/>
      <c r="DQ119" s="1039" t="s">
        <v>392</v>
      </c>
      <c r="DR119" s="1040"/>
      <c r="DS119" s="1040"/>
      <c r="DT119" s="1040"/>
      <c r="DU119" s="1041"/>
      <c r="DV119" s="1042" t="s">
        <v>392</v>
      </c>
      <c r="DW119" s="1043"/>
      <c r="DX119" s="1043"/>
      <c r="DY119" s="1043"/>
      <c r="DZ119" s="1044"/>
    </row>
    <row r="120" spans="1:130" s="246" customFormat="1" ht="26.25" customHeight="1" x14ac:dyDescent="0.15">
      <c r="A120" s="1115"/>
      <c r="B120" s="1002"/>
      <c r="C120" s="972" t="s">
        <v>445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231</v>
      </c>
      <c r="AB120" s="1015"/>
      <c r="AC120" s="1015"/>
      <c r="AD120" s="1015"/>
      <c r="AE120" s="1016"/>
      <c r="AF120" s="1017" t="s">
        <v>231</v>
      </c>
      <c r="AG120" s="1015"/>
      <c r="AH120" s="1015"/>
      <c r="AI120" s="1015"/>
      <c r="AJ120" s="1016"/>
      <c r="AK120" s="1017" t="s">
        <v>392</v>
      </c>
      <c r="AL120" s="1015"/>
      <c r="AM120" s="1015"/>
      <c r="AN120" s="1015"/>
      <c r="AO120" s="1016"/>
      <c r="AP120" s="1018" t="s">
        <v>392</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1886646</v>
      </c>
      <c r="BR120" s="983"/>
      <c r="BS120" s="983"/>
      <c r="BT120" s="983"/>
      <c r="BU120" s="983"/>
      <c r="BV120" s="983">
        <v>2353174</v>
      </c>
      <c r="BW120" s="983"/>
      <c r="BX120" s="983"/>
      <c r="BY120" s="983"/>
      <c r="BZ120" s="983"/>
      <c r="CA120" s="983">
        <v>3316653</v>
      </c>
      <c r="CB120" s="983"/>
      <c r="CC120" s="983"/>
      <c r="CD120" s="983"/>
      <c r="CE120" s="983"/>
      <c r="CF120" s="997">
        <v>78.900000000000006</v>
      </c>
      <c r="CG120" s="998"/>
      <c r="CH120" s="998"/>
      <c r="CI120" s="998"/>
      <c r="CJ120" s="998"/>
      <c r="CK120" s="1063" t="s">
        <v>472</v>
      </c>
      <c r="CL120" s="1064"/>
      <c r="CM120" s="1064"/>
      <c r="CN120" s="1064"/>
      <c r="CO120" s="1065"/>
      <c r="CP120" s="1071" t="s">
        <v>473</v>
      </c>
      <c r="CQ120" s="1072"/>
      <c r="CR120" s="1072"/>
      <c r="CS120" s="1072"/>
      <c r="CT120" s="1072"/>
      <c r="CU120" s="1072"/>
      <c r="CV120" s="1072"/>
      <c r="CW120" s="1072"/>
      <c r="CX120" s="1072"/>
      <c r="CY120" s="1072"/>
      <c r="CZ120" s="1072"/>
      <c r="DA120" s="1072"/>
      <c r="DB120" s="1072"/>
      <c r="DC120" s="1072"/>
      <c r="DD120" s="1072"/>
      <c r="DE120" s="1072"/>
      <c r="DF120" s="1073"/>
      <c r="DG120" s="982">
        <v>2469765</v>
      </c>
      <c r="DH120" s="983"/>
      <c r="DI120" s="983"/>
      <c r="DJ120" s="983"/>
      <c r="DK120" s="983"/>
      <c r="DL120" s="983">
        <v>2424574</v>
      </c>
      <c r="DM120" s="983"/>
      <c r="DN120" s="983"/>
      <c r="DO120" s="983"/>
      <c r="DP120" s="983"/>
      <c r="DQ120" s="983">
        <v>2383208</v>
      </c>
      <c r="DR120" s="983"/>
      <c r="DS120" s="983"/>
      <c r="DT120" s="983"/>
      <c r="DU120" s="983"/>
      <c r="DV120" s="984">
        <v>56.7</v>
      </c>
      <c r="DW120" s="984"/>
      <c r="DX120" s="984"/>
      <c r="DY120" s="984"/>
      <c r="DZ120" s="985"/>
    </row>
    <row r="121" spans="1:130" s="246" customFormat="1" ht="26.25" customHeight="1" x14ac:dyDescent="0.15">
      <c r="A121" s="1115"/>
      <c r="B121" s="1002"/>
      <c r="C121" s="1023" t="s">
        <v>474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443</v>
      </c>
      <c r="AB121" s="1015"/>
      <c r="AC121" s="1015"/>
      <c r="AD121" s="1015"/>
      <c r="AE121" s="1016"/>
      <c r="AF121" s="1017" t="s">
        <v>392</v>
      </c>
      <c r="AG121" s="1015"/>
      <c r="AH121" s="1015"/>
      <c r="AI121" s="1015"/>
      <c r="AJ121" s="1016"/>
      <c r="AK121" s="1017" t="s">
        <v>231</v>
      </c>
      <c r="AL121" s="1015"/>
      <c r="AM121" s="1015"/>
      <c r="AN121" s="1015"/>
      <c r="AO121" s="1016"/>
      <c r="AP121" s="1018" t="s">
        <v>231</v>
      </c>
      <c r="AQ121" s="1019"/>
      <c r="AR121" s="1019"/>
      <c r="AS121" s="1019"/>
      <c r="AT121" s="1020"/>
      <c r="AU121" s="1048"/>
      <c r="AV121" s="1049"/>
      <c r="AW121" s="1049"/>
      <c r="AX121" s="1049"/>
      <c r="AY121" s="1050"/>
      <c r="AZ121" s="1005" t="s">
        <v>475</v>
      </c>
      <c r="BA121" s="1006"/>
      <c r="BB121" s="1006"/>
      <c r="BC121" s="1006"/>
      <c r="BD121" s="1006"/>
      <c r="BE121" s="1006"/>
      <c r="BF121" s="1006"/>
      <c r="BG121" s="1006"/>
      <c r="BH121" s="1006"/>
      <c r="BI121" s="1006"/>
      <c r="BJ121" s="1006"/>
      <c r="BK121" s="1006"/>
      <c r="BL121" s="1006"/>
      <c r="BM121" s="1006"/>
      <c r="BN121" s="1006"/>
      <c r="BO121" s="1006"/>
      <c r="BP121" s="1007"/>
      <c r="BQ121" s="975">
        <v>132994</v>
      </c>
      <c r="BR121" s="976"/>
      <c r="BS121" s="976"/>
      <c r="BT121" s="976"/>
      <c r="BU121" s="976"/>
      <c r="BV121" s="976">
        <v>812494</v>
      </c>
      <c r="BW121" s="976"/>
      <c r="BX121" s="976"/>
      <c r="BY121" s="976"/>
      <c r="BZ121" s="976"/>
      <c r="CA121" s="976">
        <v>817431</v>
      </c>
      <c r="CB121" s="976"/>
      <c r="CC121" s="976"/>
      <c r="CD121" s="976"/>
      <c r="CE121" s="976"/>
      <c r="CF121" s="970">
        <v>19.399999999999999</v>
      </c>
      <c r="CG121" s="971"/>
      <c r="CH121" s="971"/>
      <c r="CI121" s="971"/>
      <c r="CJ121" s="971"/>
      <c r="CK121" s="1066"/>
      <c r="CL121" s="1067"/>
      <c r="CM121" s="1067"/>
      <c r="CN121" s="1067"/>
      <c r="CO121" s="1068"/>
      <c r="CP121" s="1076" t="s">
        <v>476</v>
      </c>
      <c r="CQ121" s="1077"/>
      <c r="CR121" s="1077"/>
      <c r="CS121" s="1077"/>
      <c r="CT121" s="1077"/>
      <c r="CU121" s="1077"/>
      <c r="CV121" s="1077"/>
      <c r="CW121" s="1077"/>
      <c r="CX121" s="1077"/>
      <c r="CY121" s="1077"/>
      <c r="CZ121" s="1077"/>
      <c r="DA121" s="1077"/>
      <c r="DB121" s="1077"/>
      <c r="DC121" s="1077"/>
      <c r="DD121" s="1077"/>
      <c r="DE121" s="1077"/>
      <c r="DF121" s="1078"/>
      <c r="DG121" s="975" t="s">
        <v>231</v>
      </c>
      <c r="DH121" s="976"/>
      <c r="DI121" s="976"/>
      <c r="DJ121" s="976"/>
      <c r="DK121" s="976"/>
      <c r="DL121" s="976" t="s">
        <v>392</v>
      </c>
      <c r="DM121" s="976"/>
      <c r="DN121" s="976"/>
      <c r="DO121" s="976"/>
      <c r="DP121" s="976"/>
      <c r="DQ121" s="976">
        <v>5378</v>
      </c>
      <c r="DR121" s="976"/>
      <c r="DS121" s="976"/>
      <c r="DT121" s="976"/>
      <c r="DU121" s="976"/>
      <c r="DV121" s="977">
        <v>0.1</v>
      </c>
      <c r="DW121" s="977"/>
      <c r="DX121" s="977"/>
      <c r="DY121" s="977"/>
      <c r="DZ121" s="978"/>
    </row>
    <row r="122" spans="1:130" s="246" customFormat="1" ht="26.25" customHeight="1" x14ac:dyDescent="0.15">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392</v>
      </c>
      <c r="AB122" s="1015"/>
      <c r="AC122" s="1015"/>
      <c r="AD122" s="1015"/>
      <c r="AE122" s="1016"/>
      <c r="AF122" s="1017" t="s">
        <v>392</v>
      </c>
      <c r="AG122" s="1015"/>
      <c r="AH122" s="1015"/>
      <c r="AI122" s="1015"/>
      <c r="AJ122" s="1016"/>
      <c r="AK122" s="1017" t="s">
        <v>392</v>
      </c>
      <c r="AL122" s="1015"/>
      <c r="AM122" s="1015"/>
      <c r="AN122" s="1015"/>
      <c r="AO122" s="1016"/>
      <c r="AP122" s="1018" t="s">
        <v>231</v>
      </c>
      <c r="AQ122" s="1019"/>
      <c r="AR122" s="1019"/>
      <c r="AS122" s="1019"/>
      <c r="AT122" s="1020"/>
      <c r="AU122" s="1048"/>
      <c r="AV122" s="1049"/>
      <c r="AW122" s="1049"/>
      <c r="AX122" s="1049"/>
      <c r="AY122" s="1050"/>
      <c r="AZ122" s="1030" t="s">
        <v>477</v>
      </c>
      <c r="BA122" s="1021"/>
      <c r="BB122" s="1021"/>
      <c r="BC122" s="1021"/>
      <c r="BD122" s="1021"/>
      <c r="BE122" s="1021"/>
      <c r="BF122" s="1021"/>
      <c r="BG122" s="1021"/>
      <c r="BH122" s="1021"/>
      <c r="BI122" s="1021"/>
      <c r="BJ122" s="1021"/>
      <c r="BK122" s="1021"/>
      <c r="BL122" s="1021"/>
      <c r="BM122" s="1021"/>
      <c r="BN122" s="1021"/>
      <c r="BO122" s="1021"/>
      <c r="BP122" s="1022"/>
      <c r="BQ122" s="1053">
        <v>12841796</v>
      </c>
      <c r="BR122" s="1054"/>
      <c r="BS122" s="1054"/>
      <c r="BT122" s="1054"/>
      <c r="BU122" s="1054"/>
      <c r="BV122" s="1054">
        <v>13418162</v>
      </c>
      <c r="BW122" s="1054"/>
      <c r="BX122" s="1054"/>
      <c r="BY122" s="1054"/>
      <c r="BZ122" s="1054"/>
      <c r="CA122" s="1054">
        <v>13120249</v>
      </c>
      <c r="CB122" s="1054"/>
      <c r="CC122" s="1054"/>
      <c r="CD122" s="1054"/>
      <c r="CE122" s="1054"/>
      <c r="CF122" s="1074">
        <v>312</v>
      </c>
      <c r="CG122" s="1075"/>
      <c r="CH122" s="1075"/>
      <c r="CI122" s="1075"/>
      <c r="CJ122" s="1075"/>
      <c r="CK122" s="1066"/>
      <c r="CL122" s="1067"/>
      <c r="CM122" s="1067"/>
      <c r="CN122" s="1067"/>
      <c r="CO122" s="1068"/>
      <c r="CP122" s="1076" t="s">
        <v>478</v>
      </c>
      <c r="CQ122" s="1077"/>
      <c r="CR122" s="1077"/>
      <c r="CS122" s="1077"/>
      <c r="CT122" s="1077"/>
      <c r="CU122" s="1077"/>
      <c r="CV122" s="1077"/>
      <c r="CW122" s="1077"/>
      <c r="CX122" s="1077"/>
      <c r="CY122" s="1077"/>
      <c r="CZ122" s="1077"/>
      <c r="DA122" s="1077"/>
      <c r="DB122" s="1077"/>
      <c r="DC122" s="1077"/>
      <c r="DD122" s="1077"/>
      <c r="DE122" s="1077"/>
      <c r="DF122" s="1078"/>
      <c r="DG122" s="975" t="s">
        <v>392</v>
      </c>
      <c r="DH122" s="976"/>
      <c r="DI122" s="976"/>
      <c r="DJ122" s="976"/>
      <c r="DK122" s="976"/>
      <c r="DL122" s="976" t="s">
        <v>392</v>
      </c>
      <c r="DM122" s="976"/>
      <c r="DN122" s="976"/>
      <c r="DO122" s="976"/>
      <c r="DP122" s="976"/>
      <c r="DQ122" s="976" t="s">
        <v>392</v>
      </c>
      <c r="DR122" s="976"/>
      <c r="DS122" s="976"/>
      <c r="DT122" s="976"/>
      <c r="DU122" s="976"/>
      <c r="DV122" s="977" t="s">
        <v>443</v>
      </c>
      <c r="DW122" s="977"/>
      <c r="DX122" s="977"/>
      <c r="DY122" s="977"/>
      <c r="DZ122" s="978"/>
    </row>
    <row r="123" spans="1:130" s="246" customFormat="1" ht="26.25" customHeight="1" x14ac:dyDescent="0.15">
      <c r="A123" s="1115"/>
      <c r="B123" s="1002"/>
      <c r="C123" s="972" t="s">
        <v>462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392</v>
      </c>
      <c r="AB123" s="1015"/>
      <c r="AC123" s="1015"/>
      <c r="AD123" s="1015"/>
      <c r="AE123" s="1016"/>
      <c r="AF123" s="1017" t="s">
        <v>392</v>
      </c>
      <c r="AG123" s="1015"/>
      <c r="AH123" s="1015"/>
      <c r="AI123" s="1015"/>
      <c r="AJ123" s="1016"/>
      <c r="AK123" s="1017" t="s">
        <v>392</v>
      </c>
      <c r="AL123" s="1015"/>
      <c r="AM123" s="1015"/>
      <c r="AN123" s="1015"/>
      <c r="AO123" s="1016"/>
      <c r="AP123" s="1018" t="s">
        <v>443</v>
      </c>
      <c r="AQ123" s="1019"/>
      <c r="AR123" s="1019"/>
      <c r="AS123" s="1019"/>
      <c r="AT123" s="1020"/>
      <c r="AU123" s="1051"/>
      <c r="AV123" s="1052"/>
      <c r="AW123" s="1052"/>
      <c r="AX123" s="1052"/>
      <c r="AY123" s="1052"/>
      <c r="AZ123" s="277" t="s">
        <v>186</v>
      </c>
      <c r="BA123" s="277"/>
      <c r="BB123" s="277"/>
      <c r="BC123" s="277"/>
      <c r="BD123" s="277"/>
      <c r="BE123" s="277"/>
      <c r="BF123" s="277"/>
      <c r="BG123" s="277"/>
      <c r="BH123" s="277"/>
      <c r="BI123" s="277"/>
      <c r="BJ123" s="277"/>
      <c r="BK123" s="277"/>
      <c r="BL123" s="277"/>
      <c r="BM123" s="277"/>
      <c r="BN123" s="277"/>
      <c r="BO123" s="1031" t="s">
        <v>479</v>
      </c>
      <c r="BP123" s="1062"/>
      <c r="BQ123" s="1121">
        <v>14861436</v>
      </c>
      <c r="BR123" s="1122"/>
      <c r="BS123" s="1122"/>
      <c r="BT123" s="1122"/>
      <c r="BU123" s="1122"/>
      <c r="BV123" s="1122">
        <v>16583830</v>
      </c>
      <c r="BW123" s="1122"/>
      <c r="BX123" s="1122"/>
      <c r="BY123" s="1122"/>
      <c r="BZ123" s="1122"/>
      <c r="CA123" s="1122">
        <v>17254333</v>
      </c>
      <c r="CB123" s="1122"/>
      <c r="CC123" s="1122"/>
      <c r="CD123" s="1122"/>
      <c r="CE123" s="1122"/>
      <c r="CF123" s="1055"/>
      <c r="CG123" s="1056"/>
      <c r="CH123" s="1056"/>
      <c r="CI123" s="1056"/>
      <c r="CJ123" s="1057"/>
      <c r="CK123" s="1066"/>
      <c r="CL123" s="1067"/>
      <c r="CM123" s="1067"/>
      <c r="CN123" s="1067"/>
      <c r="CO123" s="1068"/>
      <c r="CP123" s="1076" t="s">
        <v>480</v>
      </c>
      <c r="CQ123" s="1077"/>
      <c r="CR123" s="1077"/>
      <c r="CS123" s="1077"/>
      <c r="CT123" s="1077"/>
      <c r="CU123" s="1077"/>
      <c r="CV123" s="1077"/>
      <c r="CW123" s="1077"/>
      <c r="CX123" s="1077"/>
      <c r="CY123" s="1077"/>
      <c r="CZ123" s="1077"/>
      <c r="DA123" s="1077"/>
      <c r="DB123" s="1077"/>
      <c r="DC123" s="1077"/>
      <c r="DD123" s="1077"/>
      <c r="DE123" s="1077"/>
      <c r="DF123" s="1078"/>
      <c r="DG123" s="1014" t="s">
        <v>441</v>
      </c>
      <c r="DH123" s="1015"/>
      <c r="DI123" s="1015"/>
      <c r="DJ123" s="1015"/>
      <c r="DK123" s="1016"/>
      <c r="DL123" s="1017" t="s">
        <v>439</v>
      </c>
      <c r="DM123" s="1015"/>
      <c r="DN123" s="1015"/>
      <c r="DO123" s="1015"/>
      <c r="DP123" s="1016"/>
      <c r="DQ123" s="1017" t="s">
        <v>481</v>
      </c>
      <c r="DR123" s="1015"/>
      <c r="DS123" s="1015"/>
      <c r="DT123" s="1015"/>
      <c r="DU123" s="1016"/>
      <c r="DV123" s="1018" t="s">
        <v>414</v>
      </c>
      <c r="DW123" s="1019"/>
      <c r="DX123" s="1019"/>
      <c r="DY123" s="1019"/>
      <c r="DZ123" s="1020"/>
    </row>
    <row r="124" spans="1:130" s="246" customFormat="1" ht="26.25" customHeight="1" thickBot="1" x14ac:dyDescent="0.2">
      <c r="A124" s="1115"/>
      <c r="B124" s="1002"/>
      <c r="C124" s="972" t="s">
        <v>465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439</v>
      </c>
      <c r="AB124" s="1015"/>
      <c r="AC124" s="1015"/>
      <c r="AD124" s="1015"/>
      <c r="AE124" s="1016"/>
      <c r="AF124" s="1017" t="s">
        <v>481</v>
      </c>
      <c r="AG124" s="1015"/>
      <c r="AH124" s="1015"/>
      <c r="AI124" s="1015"/>
      <c r="AJ124" s="1016"/>
      <c r="AK124" s="1017" t="s">
        <v>439</v>
      </c>
      <c r="AL124" s="1015"/>
      <c r="AM124" s="1015"/>
      <c r="AN124" s="1015"/>
      <c r="AO124" s="1016"/>
      <c r="AP124" s="1018" t="s">
        <v>441</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112.2</v>
      </c>
      <c r="BR124" s="1084"/>
      <c r="BS124" s="1084"/>
      <c r="BT124" s="1084"/>
      <c r="BU124" s="1084"/>
      <c r="BV124" s="1084">
        <v>98.6</v>
      </c>
      <c r="BW124" s="1084"/>
      <c r="BX124" s="1084"/>
      <c r="BY124" s="1084"/>
      <c r="BZ124" s="1084"/>
      <c r="CA124" s="1084">
        <v>77.8</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78893</v>
      </c>
      <c r="DH124" s="1040"/>
      <c r="DI124" s="1040"/>
      <c r="DJ124" s="1040"/>
      <c r="DK124" s="1041"/>
      <c r="DL124" s="1039" t="s">
        <v>439</v>
      </c>
      <c r="DM124" s="1040"/>
      <c r="DN124" s="1040"/>
      <c r="DO124" s="1040"/>
      <c r="DP124" s="1041"/>
      <c r="DQ124" s="1039" t="s">
        <v>439</v>
      </c>
      <c r="DR124" s="1040"/>
      <c r="DS124" s="1040"/>
      <c r="DT124" s="1040"/>
      <c r="DU124" s="1041"/>
      <c r="DV124" s="1042" t="s">
        <v>439</v>
      </c>
      <c r="DW124" s="1043"/>
      <c r="DX124" s="1043"/>
      <c r="DY124" s="1043"/>
      <c r="DZ124" s="1044"/>
    </row>
    <row r="125" spans="1:130" s="246" customFormat="1" ht="26.25" customHeight="1" x14ac:dyDescent="0.15">
      <c r="A125" s="1115"/>
      <c r="B125" s="1002"/>
      <c r="C125" s="972" t="s">
        <v>467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484</v>
      </c>
      <c r="AB125" s="1015"/>
      <c r="AC125" s="1015"/>
      <c r="AD125" s="1015"/>
      <c r="AE125" s="1016"/>
      <c r="AF125" s="1017" t="s">
        <v>441</v>
      </c>
      <c r="AG125" s="1015"/>
      <c r="AH125" s="1015"/>
      <c r="AI125" s="1015"/>
      <c r="AJ125" s="1016"/>
      <c r="AK125" s="1017" t="s">
        <v>439</v>
      </c>
      <c r="AL125" s="1015"/>
      <c r="AM125" s="1015"/>
      <c r="AN125" s="1015"/>
      <c r="AO125" s="1016"/>
      <c r="AP125" s="1018" t="s">
        <v>441</v>
      </c>
      <c r="AQ125" s="1019"/>
      <c r="AR125" s="1019"/>
      <c r="AS125" s="1019"/>
      <c r="AT125" s="102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9" t="s">
        <v>485</v>
      </c>
      <c r="CL125" s="1064"/>
      <c r="CM125" s="1064"/>
      <c r="CN125" s="1064"/>
      <c r="CO125" s="1065"/>
      <c r="CP125" s="996" t="s">
        <v>486</v>
      </c>
      <c r="CQ125" s="945"/>
      <c r="CR125" s="945"/>
      <c r="CS125" s="945"/>
      <c r="CT125" s="945"/>
      <c r="CU125" s="945"/>
      <c r="CV125" s="945"/>
      <c r="CW125" s="945"/>
      <c r="CX125" s="945"/>
      <c r="CY125" s="945"/>
      <c r="CZ125" s="945"/>
      <c r="DA125" s="945"/>
      <c r="DB125" s="945"/>
      <c r="DC125" s="945"/>
      <c r="DD125" s="945"/>
      <c r="DE125" s="945"/>
      <c r="DF125" s="946"/>
      <c r="DG125" s="982" t="s">
        <v>441</v>
      </c>
      <c r="DH125" s="983"/>
      <c r="DI125" s="983"/>
      <c r="DJ125" s="983"/>
      <c r="DK125" s="983"/>
      <c r="DL125" s="983" t="s">
        <v>439</v>
      </c>
      <c r="DM125" s="983"/>
      <c r="DN125" s="983"/>
      <c r="DO125" s="983"/>
      <c r="DP125" s="983"/>
      <c r="DQ125" s="983" t="s">
        <v>414</v>
      </c>
      <c r="DR125" s="983"/>
      <c r="DS125" s="983"/>
      <c r="DT125" s="983"/>
      <c r="DU125" s="983"/>
      <c r="DV125" s="984" t="s">
        <v>441</v>
      </c>
      <c r="DW125" s="984"/>
      <c r="DX125" s="984"/>
      <c r="DY125" s="984"/>
      <c r="DZ125" s="985"/>
    </row>
    <row r="126" spans="1:130" s="246" customFormat="1" ht="26.25" customHeight="1" thickBot="1" x14ac:dyDescent="0.2">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439</v>
      </c>
      <c r="AB126" s="1015"/>
      <c r="AC126" s="1015"/>
      <c r="AD126" s="1015"/>
      <c r="AE126" s="1016"/>
      <c r="AF126" s="1017" t="s">
        <v>441</v>
      </c>
      <c r="AG126" s="1015"/>
      <c r="AH126" s="1015"/>
      <c r="AI126" s="1015"/>
      <c r="AJ126" s="1016"/>
      <c r="AK126" s="1017" t="s">
        <v>443</v>
      </c>
      <c r="AL126" s="1015"/>
      <c r="AM126" s="1015"/>
      <c r="AN126" s="1015"/>
      <c r="AO126" s="1016"/>
      <c r="AP126" s="1018" t="s">
        <v>441</v>
      </c>
      <c r="AQ126" s="1019"/>
      <c r="AR126" s="1019"/>
      <c r="AS126" s="1019"/>
      <c r="AT126" s="102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t="s">
        <v>441</v>
      </c>
      <c r="DH126" s="976"/>
      <c r="DI126" s="976"/>
      <c r="DJ126" s="976"/>
      <c r="DK126" s="976"/>
      <c r="DL126" s="976" t="s">
        <v>414</v>
      </c>
      <c r="DM126" s="976"/>
      <c r="DN126" s="976"/>
      <c r="DO126" s="976"/>
      <c r="DP126" s="976"/>
      <c r="DQ126" s="976" t="s">
        <v>441</v>
      </c>
      <c r="DR126" s="976"/>
      <c r="DS126" s="976"/>
      <c r="DT126" s="976"/>
      <c r="DU126" s="976"/>
      <c r="DV126" s="977" t="s">
        <v>441</v>
      </c>
      <c r="DW126" s="977"/>
      <c r="DX126" s="977"/>
      <c r="DY126" s="977"/>
      <c r="DZ126" s="978"/>
    </row>
    <row r="127" spans="1:130" s="246" customFormat="1" ht="26.25" customHeight="1" x14ac:dyDescent="0.15">
      <c r="A127" s="1116"/>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100</v>
      </c>
      <c r="AB127" s="1015"/>
      <c r="AC127" s="1015"/>
      <c r="AD127" s="1015"/>
      <c r="AE127" s="1016"/>
      <c r="AF127" s="1017">
        <v>50</v>
      </c>
      <c r="AG127" s="1015"/>
      <c r="AH127" s="1015"/>
      <c r="AI127" s="1015"/>
      <c r="AJ127" s="1016"/>
      <c r="AK127" s="1017" t="s">
        <v>441</v>
      </c>
      <c r="AL127" s="1015"/>
      <c r="AM127" s="1015"/>
      <c r="AN127" s="1015"/>
      <c r="AO127" s="1016"/>
      <c r="AP127" s="1018" t="s">
        <v>484</v>
      </c>
      <c r="AQ127" s="1019"/>
      <c r="AR127" s="1019"/>
      <c r="AS127" s="1019"/>
      <c r="AT127" s="1020"/>
      <c r="AU127" s="282"/>
      <c r="AV127" s="282"/>
      <c r="AW127" s="282"/>
      <c r="AX127" s="1088" t="s">
        <v>489</v>
      </c>
      <c r="AY127" s="1089"/>
      <c r="AZ127" s="1089"/>
      <c r="BA127" s="1089"/>
      <c r="BB127" s="1089"/>
      <c r="BC127" s="1089"/>
      <c r="BD127" s="1089"/>
      <c r="BE127" s="1090"/>
      <c r="BF127" s="1091" t="s">
        <v>490</v>
      </c>
      <c r="BG127" s="1089"/>
      <c r="BH127" s="1089"/>
      <c r="BI127" s="1089"/>
      <c r="BJ127" s="1089"/>
      <c r="BK127" s="1089"/>
      <c r="BL127" s="1090"/>
      <c r="BM127" s="1091" t="s">
        <v>491</v>
      </c>
      <c r="BN127" s="1089"/>
      <c r="BO127" s="1089"/>
      <c r="BP127" s="1089"/>
      <c r="BQ127" s="1089"/>
      <c r="BR127" s="1089"/>
      <c r="BS127" s="1090"/>
      <c r="BT127" s="1091" t="s">
        <v>492</v>
      </c>
      <c r="BU127" s="1089"/>
      <c r="BV127" s="1089"/>
      <c r="BW127" s="1089"/>
      <c r="BX127" s="1089"/>
      <c r="BY127" s="1089"/>
      <c r="BZ127" s="1113"/>
      <c r="CA127" s="282"/>
      <c r="CB127" s="282"/>
      <c r="CC127" s="282"/>
      <c r="CD127" s="283"/>
      <c r="CE127" s="283"/>
      <c r="CF127" s="283"/>
      <c r="CG127" s="280"/>
      <c r="CH127" s="280"/>
      <c r="CI127" s="280"/>
      <c r="CJ127" s="281"/>
      <c r="CK127" s="1080"/>
      <c r="CL127" s="1067"/>
      <c r="CM127" s="1067"/>
      <c r="CN127" s="1067"/>
      <c r="CO127" s="1068"/>
      <c r="CP127" s="1005" t="s">
        <v>493</v>
      </c>
      <c r="CQ127" s="1006"/>
      <c r="CR127" s="1006"/>
      <c r="CS127" s="1006"/>
      <c r="CT127" s="1006"/>
      <c r="CU127" s="1006"/>
      <c r="CV127" s="1006"/>
      <c r="CW127" s="1006"/>
      <c r="CX127" s="1006"/>
      <c r="CY127" s="1006"/>
      <c r="CZ127" s="1006"/>
      <c r="DA127" s="1006"/>
      <c r="DB127" s="1006"/>
      <c r="DC127" s="1006"/>
      <c r="DD127" s="1006"/>
      <c r="DE127" s="1006"/>
      <c r="DF127" s="1007"/>
      <c r="DG127" s="975" t="s">
        <v>441</v>
      </c>
      <c r="DH127" s="976"/>
      <c r="DI127" s="976"/>
      <c r="DJ127" s="976"/>
      <c r="DK127" s="976"/>
      <c r="DL127" s="976" t="s">
        <v>441</v>
      </c>
      <c r="DM127" s="976"/>
      <c r="DN127" s="976"/>
      <c r="DO127" s="976"/>
      <c r="DP127" s="976"/>
      <c r="DQ127" s="976" t="s">
        <v>441</v>
      </c>
      <c r="DR127" s="976"/>
      <c r="DS127" s="976"/>
      <c r="DT127" s="976"/>
      <c r="DU127" s="976"/>
      <c r="DV127" s="977" t="s">
        <v>484</v>
      </c>
      <c r="DW127" s="977"/>
      <c r="DX127" s="977"/>
      <c r="DY127" s="977"/>
      <c r="DZ127" s="978"/>
    </row>
    <row r="128" spans="1:130" s="246" customFormat="1" ht="26.25" customHeight="1" thickBot="1" x14ac:dyDescent="0.2">
      <c r="A128" s="1099" t="s">
        <v>494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495</v>
      </c>
      <c r="X128" s="1101"/>
      <c r="Y128" s="1101"/>
      <c r="Z128" s="1102"/>
      <c r="AA128" s="1103">
        <v>21227</v>
      </c>
      <c r="AB128" s="1104"/>
      <c r="AC128" s="1104"/>
      <c r="AD128" s="1104"/>
      <c r="AE128" s="1105"/>
      <c r="AF128" s="1106">
        <v>14582</v>
      </c>
      <c r="AG128" s="1104"/>
      <c r="AH128" s="1104"/>
      <c r="AI128" s="1104"/>
      <c r="AJ128" s="1105"/>
      <c r="AK128" s="1106">
        <v>9496</v>
      </c>
      <c r="AL128" s="1104"/>
      <c r="AM128" s="1104"/>
      <c r="AN128" s="1104"/>
      <c r="AO128" s="1105"/>
      <c r="AP128" s="1107"/>
      <c r="AQ128" s="1108"/>
      <c r="AR128" s="1108"/>
      <c r="AS128" s="1108"/>
      <c r="AT128" s="1109"/>
      <c r="AU128" s="282"/>
      <c r="AV128" s="282"/>
      <c r="AW128" s="282"/>
      <c r="AX128" s="944" t="s">
        <v>496</v>
      </c>
      <c r="AY128" s="945"/>
      <c r="AZ128" s="945"/>
      <c r="BA128" s="945"/>
      <c r="BB128" s="945"/>
      <c r="BC128" s="945"/>
      <c r="BD128" s="945"/>
      <c r="BE128" s="946"/>
      <c r="BF128" s="1110" t="s">
        <v>439</v>
      </c>
      <c r="BG128" s="1111"/>
      <c r="BH128" s="1111"/>
      <c r="BI128" s="1111"/>
      <c r="BJ128" s="1111"/>
      <c r="BK128" s="1111"/>
      <c r="BL128" s="1112"/>
      <c r="BM128" s="1110">
        <v>14.87</v>
      </c>
      <c r="BN128" s="1111"/>
      <c r="BO128" s="1111"/>
      <c r="BP128" s="1111"/>
      <c r="BQ128" s="1111"/>
      <c r="BR128" s="1111"/>
      <c r="BS128" s="1112"/>
      <c r="BT128" s="1110">
        <v>20</v>
      </c>
      <c r="BU128" s="1111"/>
      <c r="BV128" s="1111"/>
      <c r="BW128" s="1111"/>
      <c r="BX128" s="1111"/>
      <c r="BY128" s="1111"/>
      <c r="BZ128" s="1135"/>
      <c r="CA128" s="283"/>
      <c r="CB128" s="283"/>
      <c r="CC128" s="283"/>
      <c r="CD128" s="283"/>
      <c r="CE128" s="283"/>
      <c r="CF128" s="283"/>
      <c r="CG128" s="280"/>
      <c r="CH128" s="280"/>
      <c r="CI128" s="280"/>
      <c r="CJ128" s="281"/>
      <c r="CK128" s="1081"/>
      <c r="CL128" s="1082"/>
      <c r="CM128" s="1082"/>
      <c r="CN128" s="1082"/>
      <c r="CO128" s="1083"/>
      <c r="CP128" s="1092" t="s">
        <v>497</v>
      </c>
      <c r="CQ128" s="1093"/>
      <c r="CR128" s="1093"/>
      <c r="CS128" s="1093"/>
      <c r="CT128" s="1093"/>
      <c r="CU128" s="1093"/>
      <c r="CV128" s="1093"/>
      <c r="CW128" s="1093"/>
      <c r="CX128" s="1093"/>
      <c r="CY128" s="1093"/>
      <c r="CZ128" s="1093"/>
      <c r="DA128" s="1093"/>
      <c r="DB128" s="1093"/>
      <c r="DC128" s="1093"/>
      <c r="DD128" s="1093"/>
      <c r="DE128" s="1093"/>
      <c r="DF128" s="1094"/>
      <c r="DG128" s="1095" t="s">
        <v>441</v>
      </c>
      <c r="DH128" s="1096"/>
      <c r="DI128" s="1096"/>
      <c r="DJ128" s="1096"/>
      <c r="DK128" s="1096"/>
      <c r="DL128" s="1096" t="s">
        <v>441</v>
      </c>
      <c r="DM128" s="1096"/>
      <c r="DN128" s="1096"/>
      <c r="DO128" s="1096"/>
      <c r="DP128" s="1096"/>
      <c r="DQ128" s="1096" t="s">
        <v>441</v>
      </c>
      <c r="DR128" s="1096"/>
      <c r="DS128" s="1096"/>
      <c r="DT128" s="1096"/>
      <c r="DU128" s="1096"/>
      <c r="DV128" s="1097" t="s">
        <v>498</v>
      </c>
      <c r="DW128" s="1097"/>
      <c r="DX128" s="1097"/>
      <c r="DY128" s="1097"/>
      <c r="DZ128" s="1098"/>
    </row>
    <row r="129" spans="1:131" s="246"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4481570</v>
      </c>
      <c r="AB129" s="1015"/>
      <c r="AC129" s="1015"/>
      <c r="AD129" s="1015"/>
      <c r="AE129" s="1016"/>
      <c r="AF129" s="1017">
        <v>4803276</v>
      </c>
      <c r="AG129" s="1015"/>
      <c r="AH129" s="1015"/>
      <c r="AI129" s="1015"/>
      <c r="AJ129" s="1016"/>
      <c r="AK129" s="1017">
        <v>5196762</v>
      </c>
      <c r="AL129" s="1015"/>
      <c r="AM129" s="1015"/>
      <c r="AN129" s="1015"/>
      <c r="AO129" s="1016"/>
      <c r="AP129" s="1132"/>
      <c r="AQ129" s="1133"/>
      <c r="AR129" s="1133"/>
      <c r="AS129" s="1133"/>
      <c r="AT129" s="1134"/>
      <c r="AU129" s="284"/>
      <c r="AV129" s="284"/>
      <c r="AW129" s="284"/>
      <c r="AX129" s="1123" t="s">
        <v>500</v>
      </c>
      <c r="AY129" s="1006"/>
      <c r="AZ129" s="1006"/>
      <c r="BA129" s="1006"/>
      <c r="BB129" s="1006"/>
      <c r="BC129" s="1006"/>
      <c r="BD129" s="1006"/>
      <c r="BE129" s="1007"/>
      <c r="BF129" s="1124" t="s">
        <v>439</v>
      </c>
      <c r="BG129" s="1125"/>
      <c r="BH129" s="1125"/>
      <c r="BI129" s="1125"/>
      <c r="BJ129" s="1125"/>
      <c r="BK129" s="1125"/>
      <c r="BL129" s="1126"/>
      <c r="BM129" s="1124">
        <v>19.87</v>
      </c>
      <c r="BN129" s="1125"/>
      <c r="BO129" s="1125"/>
      <c r="BP129" s="1125"/>
      <c r="BQ129" s="1125"/>
      <c r="BR129" s="1125"/>
      <c r="BS129" s="1126"/>
      <c r="BT129" s="1124">
        <v>30</v>
      </c>
      <c r="BU129" s="1127"/>
      <c r="BV129" s="1127"/>
      <c r="BW129" s="1127"/>
      <c r="BX129" s="1127"/>
      <c r="BY129" s="1127"/>
      <c r="BZ129" s="112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597880</v>
      </c>
      <c r="AB130" s="1015"/>
      <c r="AC130" s="1015"/>
      <c r="AD130" s="1015"/>
      <c r="AE130" s="1016"/>
      <c r="AF130" s="1017">
        <v>844626</v>
      </c>
      <c r="AG130" s="1015"/>
      <c r="AH130" s="1015"/>
      <c r="AI130" s="1015"/>
      <c r="AJ130" s="1016"/>
      <c r="AK130" s="1017">
        <v>991460</v>
      </c>
      <c r="AL130" s="1015"/>
      <c r="AM130" s="1015"/>
      <c r="AN130" s="1015"/>
      <c r="AO130" s="1016"/>
      <c r="AP130" s="1132"/>
      <c r="AQ130" s="1133"/>
      <c r="AR130" s="1133"/>
      <c r="AS130" s="1133"/>
      <c r="AT130" s="1134"/>
      <c r="AU130" s="284"/>
      <c r="AV130" s="284"/>
      <c r="AW130" s="284"/>
      <c r="AX130" s="1123" t="s">
        <v>503</v>
      </c>
      <c r="AY130" s="1006"/>
      <c r="AZ130" s="1006"/>
      <c r="BA130" s="1006"/>
      <c r="BB130" s="1006"/>
      <c r="BC130" s="1006"/>
      <c r="BD130" s="1006"/>
      <c r="BE130" s="1007"/>
      <c r="BF130" s="1160">
        <v>10.1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3883690</v>
      </c>
      <c r="AB131" s="1040"/>
      <c r="AC131" s="1040"/>
      <c r="AD131" s="1040"/>
      <c r="AE131" s="1041"/>
      <c r="AF131" s="1039">
        <v>3958650</v>
      </c>
      <c r="AG131" s="1040"/>
      <c r="AH131" s="1040"/>
      <c r="AI131" s="1040"/>
      <c r="AJ131" s="1041"/>
      <c r="AK131" s="1039">
        <v>4205302</v>
      </c>
      <c r="AL131" s="1040"/>
      <c r="AM131" s="1040"/>
      <c r="AN131" s="1040"/>
      <c r="AO131" s="1041"/>
      <c r="AP131" s="1170"/>
      <c r="AQ131" s="1171"/>
      <c r="AR131" s="1171"/>
      <c r="AS131" s="1171"/>
      <c r="AT131" s="1172"/>
      <c r="AU131" s="284"/>
      <c r="AV131" s="284"/>
      <c r="AW131" s="284"/>
      <c r="AX131" s="1142" t="s">
        <v>505</v>
      </c>
      <c r="AY131" s="1093"/>
      <c r="AZ131" s="1093"/>
      <c r="BA131" s="1093"/>
      <c r="BB131" s="1093"/>
      <c r="BC131" s="1093"/>
      <c r="BD131" s="1093"/>
      <c r="BE131" s="1094"/>
      <c r="BF131" s="1143">
        <v>77.8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8.8209409090000008</v>
      </c>
      <c r="AB132" s="1156"/>
      <c r="AC132" s="1156"/>
      <c r="AD132" s="1156"/>
      <c r="AE132" s="1157"/>
      <c r="AF132" s="1158">
        <v>9.0779684990000007</v>
      </c>
      <c r="AG132" s="1156"/>
      <c r="AH132" s="1156"/>
      <c r="AI132" s="1156"/>
      <c r="AJ132" s="1157"/>
      <c r="AK132" s="1158">
        <v>12.66130233</v>
      </c>
      <c r="AL132" s="1156"/>
      <c r="AM132" s="1156"/>
      <c r="AN132" s="1156"/>
      <c r="AO132" s="1157"/>
      <c r="AP132" s="1055"/>
      <c r="AQ132" s="1056"/>
      <c r="AR132" s="1056"/>
      <c r="AS132" s="1056"/>
      <c r="AT132" s="115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6.9</v>
      </c>
      <c r="AB133" s="1139"/>
      <c r="AC133" s="1139"/>
      <c r="AD133" s="1139"/>
      <c r="AE133" s="1140"/>
      <c r="AF133" s="1138">
        <v>8.1999999999999993</v>
      </c>
      <c r="AG133" s="1139"/>
      <c r="AH133" s="1139"/>
      <c r="AI133" s="1139"/>
      <c r="AJ133" s="1140"/>
      <c r="AK133" s="1138">
        <v>10.1</v>
      </c>
      <c r="AL133" s="1139"/>
      <c r="AM133" s="1139"/>
      <c r="AN133" s="1139"/>
      <c r="AO133" s="1140"/>
      <c r="AP133" s="1085"/>
      <c r="AQ133" s="1086"/>
      <c r="AR133" s="1086"/>
      <c r="AS133" s="1086"/>
      <c r="AT133" s="114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20Lf6ms86kLOzKgJrip9V9/ve4PpXX9h/qgibPfoThSRSdzk/n2UqzMgDB13KVBRVkWRsOzOa+u1HqQjZh2pUQ==" saltValue="AgaHmEpKfLPsrkwo3t9L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6" zoomScaleNormal="85" zoomScaleSheetLayoutView="66" workbookViewId="0">
      <selection activeCell="CC73" sqref="CC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idJd/+pl3bZw1UQjbm+GaTS5Hfk7/6YMBOOkJzOKMrYUn4BgwiG/khOmttgfYfpiwqSrjYi/DZ6cepDGtbeW7w==" saltValue="Xg6kiCyHQnfkVlOtv+YB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2" zoomScaleNormal="62"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y63ICILnrdtCAcUx3N1NXt7Xw+MsEpuuoH2WXBZmjudDjSzRsd3bpLl8/VSNBdx6iSbLqmNalzAOOIUIV+zLg==" saltValue="5yobeUIymQlZV2AgUy+0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3" zoomScaleSheetLayoutView="5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517</v>
      </c>
      <c r="AL9" s="1176"/>
      <c r="AM9" s="1176"/>
      <c r="AN9" s="1177"/>
      <c r="AO9" s="312">
        <v>1338830</v>
      </c>
      <c r="AP9" s="312">
        <v>78871</v>
      </c>
      <c r="AQ9" s="313">
        <v>90403</v>
      </c>
      <c r="AR9" s="314">
        <v>-12.8</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518</v>
      </c>
      <c r="AL10" s="1176"/>
      <c r="AM10" s="1176"/>
      <c r="AN10" s="1177"/>
      <c r="AO10" s="315">
        <v>247294</v>
      </c>
      <c r="AP10" s="315">
        <v>14568</v>
      </c>
      <c r="AQ10" s="316">
        <v>12167</v>
      </c>
      <c r="AR10" s="317">
        <v>19.7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519</v>
      </c>
      <c r="AL11" s="1176"/>
      <c r="AM11" s="1176"/>
      <c r="AN11" s="1177"/>
      <c r="AO11" s="315" t="s">
        <v>520</v>
      </c>
      <c r="AP11" s="315" t="s">
        <v>520</v>
      </c>
      <c r="AQ11" s="316">
        <v>380</v>
      </c>
      <c r="AR11" s="317" t="s">
        <v>520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521</v>
      </c>
      <c r="AL12" s="1176"/>
      <c r="AM12" s="1176"/>
      <c r="AN12" s="1177"/>
      <c r="AO12" s="315" t="s">
        <v>520</v>
      </c>
      <c r="AP12" s="315" t="s">
        <v>520</v>
      </c>
      <c r="AQ12" s="316">
        <v>15</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522</v>
      </c>
      <c r="AL13" s="1176"/>
      <c r="AM13" s="1176"/>
      <c r="AN13" s="1177"/>
      <c r="AO13" s="315">
        <v>56842</v>
      </c>
      <c r="AP13" s="315">
        <v>3349</v>
      </c>
      <c r="AQ13" s="316">
        <v>3760</v>
      </c>
      <c r="AR13" s="317">
        <v>-10.9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523</v>
      </c>
      <c r="AL14" s="1176"/>
      <c r="AM14" s="1176"/>
      <c r="AN14" s="1177"/>
      <c r="AO14" s="315">
        <v>118890</v>
      </c>
      <c r="AP14" s="315">
        <v>7004</v>
      </c>
      <c r="AQ14" s="316">
        <v>1994</v>
      </c>
      <c r="AR14" s="317">
        <v>251.3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1" t="s">
        <v>524</v>
      </c>
      <c r="AL15" s="1182"/>
      <c r="AM15" s="1182"/>
      <c r="AN15" s="1183"/>
      <c r="AO15" s="315">
        <v>-103244</v>
      </c>
      <c r="AP15" s="315">
        <v>-6082</v>
      </c>
      <c r="AQ15" s="316">
        <v>-7282</v>
      </c>
      <c r="AR15" s="317">
        <v>-16.5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1" t="s">
        <v>186</v>
      </c>
      <c r="AL16" s="1182"/>
      <c r="AM16" s="1182"/>
      <c r="AN16" s="1183"/>
      <c r="AO16" s="315">
        <v>1658612</v>
      </c>
      <c r="AP16" s="315">
        <v>97709</v>
      </c>
      <c r="AQ16" s="316">
        <v>101438</v>
      </c>
      <c r="AR16" s="317">
        <v>-3.7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526</v>
      </c>
      <c r="AP20" s="324" t="s">
        <v>527</v>
      </c>
      <c r="AQ20" s="325" t="s">
        <v>528</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529</v>
      </c>
      <c r="AL21" s="1185"/>
      <c r="AM21" s="1185"/>
      <c r="AN21" s="1186"/>
      <c r="AO21" s="328">
        <v>9.5399999999999991</v>
      </c>
      <c r="AP21" s="329">
        <v>9.1999999999999993</v>
      </c>
      <c r="AQ21" s="330">
        <v>0.34</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530</v>
      </c>
      <c r="AL22" s="1185"/>
      <c r="AM22" s="1185"/>
      <c r="AN22" s="1186"/>
      <c r="AO22" s="333">
        <v>93.6</v>
      </c>
      <c r="AP22" s="334">
        <v>97</v>
      </c>
      <c r="AQ22" s="335">
        <v>-3.4</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8" t="s">
        <v>534</v>
      </c>
      <c r="AL32" s="1179"/>
      <c r="AM32" s="1179"/>
      <c r="AN32" s="1180"/>
      <c r="AO32" s="343">
        <v>1301286</v>
      </c>
      <c r="AP32" s="343">
        <v>76659</v>
      </c>
      <c r="AQ32" s="344">
        <v>48014</v>
      </c>
      <c r="AR32" s="345">
        <v>59.7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8" t="s">
        <v>535</v>
      </c>
      <c r="AL33" s="1179"/>
      <c r="AM33" s="1179"/>
      <c r="AN33" s="1180"/>
      <c r="AO33" s="343" t="s">
        <v>520</v>
      </c>
      <c r="AP33" s="343" t="s">
        <v>520</v>
      </c>
      <c r="AQ33" s="344" t="s">
        <v>520</v>
      </c>
      <c r="AR33" s="345"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8" t="s">
        <v>536</v>
      </c>
      <c r="AL34" s="1179"/>
      <c r="AM34" s="1179"/>
      <c r="AN34" s="1180"/>
      <c r="AO34" s="343" t="s">
        <v>520</v>
      </c>
      <c r="AP34" s="343" t="s">
        <v>520</v>
      </c>
      <c r="AQ34" s="344" t="s">
        <v>520</v>
      </c>
      <c r="AR34" s="345"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8" t="s">
        <v>537</v>
      </c>
      <c r="AL35" s="1179"/>
      <c r="AM35" s="1179"/>
      <c r="AN35" s="1180"/>
      <c r="AO35" s="343">
        <v>190986</v>
      </c>
      <c r="AP35" s="343">
        <v>11251</v>
      </c>
      <c r="AQ35" s="344">
        <v>14725</v>
      </c>
      <c r="AR35" s="345">
        <v>-23.6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8" t="s">
        <v>538</v>
      </c>
      <c r="AL36" s="1179"/>
      <c r="AM36" s="1179"/>
      <c r="AN36" s="1180"/>
      <c r="AO36" s="343">
        <v>41130</v>
      </c>
      <c r="AP36" s="343">
        <v>2423</v>
      </c>
      <c r="AQ36" s="344">
        <v>3255</v>
      </c>
      <c r="AR36" s="345">
        <v>-25.6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8" t="s">
        <v>539</v>
      </c>
      <c r="AL37" s="1179"/>
      <c r="AM37" s="1179"/>
      <c r="AN37" s="1180"/>
      <c r="AO37" s="343" t="s">
        <v>520</v>
      </c>
      <c r="AP37" s="343" t="s">
        <v>520</v>
      </c>
      <c r="AQ37" s="344">
        <v>482</v>
      </c>
      <c r="AR37" s="345"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540</v>
      </c>
      <c r="AL38" s="1188"/>
      <c r="AM38" s="1188"/>
      <c r="AN38" s="1189"/>
      <c r="AO38" s="346" t="s">
        <v>520</v>
      </c>
      <c r="AP38" s="346" t="s">
        <v>520</v>
      </c>
      <c r="AQ38" s="347">
        <v>3</v>
      </c>
      <c r="AR38" s="335" t="s">
        <v>520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541</v>
      </c>
      <c r="AL39" s="1188"/>
      <c r="AM39" s="1188"/>
      <c r="AN39" s="1189"/>
      <c r="AO39" s="343">
        <v>-9496</v>
      </c>
      <c r="AP39" s="343">
        <v>-559</v>
      </c>
      <c r="AQ39" s="344">
        <v>-3561</v>
      </c>
      <c r="AR39" s="345">
        <v>-84.3</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8" t="s">
        <v>542</v>
      </c>
      <c r="AL40" s="1179"/>
      <c r="AM40" s="1179"/>
      <c r="AN40" s="1180"/>
      <c r="AO40" s="343">
        <v>-991460</v>
      </c>
      <c r="AP40" s="343">
        <v>-58407</v>
      </c>
      <c r="AQ40" s="344">
        <v>-44235</v>
      </c>
      <c r="AR40" s="345">
        <v>32</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297</v>
      </c>
      <c r="AL41" s="1191"/>
      <c r="AM41" s="1191"/>
      <c r="AN41" s="1192"/>
      <c r="AO41" s="343">
        <v>532446</v>
      </c>
      <c r="AP41" s="343">
        <v>31366</v>
      </c>
      <c r="AQ41" s="344">
        <v>18685</v>
      </c>
      <c r="AR41" s="345">
        <v>67.900000000000006</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543</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545</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93" t="s">
        <v>512</v>
      </c>
      <c r="AN49" s="1195" t="s">
        <v>546</v>
      </c>
      <c r="AO49" s="1196"/>
      <c r="AP49" s="1196"/>
      <c r="AQ49" s="1196"/>
      <c r="AR49" s="119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94"/>
      <c r="AN50" s="359" t="s">
        <v>547</v>
      </c>
      <c r="AO50" s="360" t="s">
        <v>548</v>
      </c>
      <c r="AP50" s="361" t="s">
        <v>549</v>
      </c>
      <c r="AQ50" s="362" t="s">
        <v>550</v>
      </c>
      <c r="AR50" s="363"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552</v>
      </c>
      <c r="AL51" s="356"/>
      <c r="AM51" s="364">
        <v>1108412</v>
      </c>
      <c r="AN51" s="365">
        <v>63996</v>
      </c>
      <c r="AO51" s="366">
        <v>261.10000000000002</v>
      </c>
      <c r="AP51" s="367">
        <v>67293</v>
      </c>
      <c r="AQ51" s="368">
        <v>-3.1</v>
      </c>
      <c r="AR51" s="369">
        <v>264.2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553</v>
      </c>
      <c r="AM52" s="372">
        <v>543248</v>
      </c>
      <c r="AN52" s="373">
        <v>31365</v>
      </c>
      <c r="AO52" s="374">
        <v>377.1</v>
      </c>
      <c r="AP52" s="375">
        <v>35076</v>
      </c>
      <c r="AQ52" s="376">
        <v>-8.1999999999999993</v>
      </c>
      <c r="AR52" s="377">
        <v>385.3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554</v>
      </c>
      <c r="AL53" s="356"/>
      <c r="AM53" s="364">
        <v>1416628</v>
      </c>
      <c r="AN53" s="365">
        <v>82444</v>
      </c>
      <c r="AO53" s="366">
        <v>28.8</v>
      </c>
      <c r="AP53" s="367">
        <v>67343</v>
      </c>
      <c r="AQ53" s="368">
        <v>0.1</v>
      </c>
      <c r="AR53" s="369">
        <v>28.7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553</v>
      </c>
      <c r="AM54" s="372">
        <v>374167</v>
      </c>
      <c r="AN54" s="373">
        <v>21775</v>
      </c>
      <c r="AO54" s="374">
        <v>-30.6</v>
      </c>
      <c r="AP54" s="375">
        <v>32865</v>
      </c>
      <c r="AQ54" s="376">
        <v>-6.3</v>
      </c>
      <c r="AR54" s="377">
        <v>-24.3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555</v>
      </c>
      <c r="AL55" s="356"/>
      <c r="AM55" s="364">
        <v>2475404</v>
      </c>
      <c r="AN55" s="365">
        <v>145501</v>
      </c>
      <c r="AO55" s="366">
        <v>76.5</v>
      </c>
      <c r="AP55" s="367">
        <v>73475</v>
      </c>
      <c r="AQ55" s="368">
        <v>9.1</v>
      </c>
      <c r="AR55" s="369">
        <v>67.400000000000006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553</v>
      </c>
      <c r="AM56" s="372">
        <v>1276907</v>
      </c>
      <c r="AN56" s="373">
        <v>75055</v>
      </c>
      <c r="AO56" s="374">
        <v>244.7</v>
      </c>
      <c r="AP56" s="375">
        <v>43072</v>
      </c>
      <c r="AQ56" s="376">
        <v>31.1</v>
      </c>
      <c r="AR56" s="377">
        <v>213.6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556</v>
      </c>
      <c r="AL57" s="356"/>
      <c r="AM57" s="364">
        <v>3620418</v>
      </c>
      <c r="AN57" s="365">
        <v>214327</v>
      </c>
      <c r="AO57" s="366">
        <v>47.3</v>
      </c>
      <c r="AP57" s="367">
        <v>87464</v>
      </c>
      <c r="AQ57" s="368">
        <v>19</v>
      </c>
      <c r="AR57" s="369">
        <v>28.3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553</v>
      </c>
      <c r="AM58" s="372">
        <v>375357</v>
      </c>
      <c r="AN58" s="373">
        <v>22221</v>
      </c>
      <c r="AO58" s="374">
        <v>-70.400000000000006</v>
      </c>
      <c r="AP58" s="375">
        <v>47479</v>
      </c>
      <c r="AQ58" s="376">
        <v>10.199999999999999</v>
      </c>
      <c r="AR58" s="377">
        <v>-80.599999999999994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557</v>
      </c>
      <c r="AL59" s="356"/>
      <c r="AM59" s="364">
        <v>1912091</v>
      </c>
      <c r="AN59" s="365">
        <v>112642</v>
      </c>
      <c r="AO59" s="366">
        <v>-47.4</v>
      </c>
      <c r="AP59" s="367">
        <v>96248</v>
      </c>
      <c r="AQ59" s="368">
        <v>10</v>
      </c>
      <c r="AR59" s="369">
        <v>-57.4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553</v>
      </c>
      <c r="AM60" s="372">
        <v>554236</v>
      </c>
      <c r="AN60" s="373">
        <v>32650</v>
      </c>
      <c r="AO60" s="374">
        <v>46.9</v>
      </c>
      <c r="AP60" s="375">
        <v>55768</v>
      </c>
      <c r="AQ60" s="376">
        <v>17.5</v>
      </c>
      <c r="AR60" s="377">
        <v>29.4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558</v>
      </c>
      <c r="AL61" s="378"/>
      <c r="AM61" s="379">
        <v>2106591</v>
      </c>
      <c r="AN61" s="380">
        <v>123782</v>
      </c>
      <c r="AO61" s="381">
        <v>73.3</v>
      </c>
      <c r="AP61" s="382">
        <v>78365</v>
      </c>
      <c r="AQ61" s="383">
        <v>7</v>
      </c>
      <c r="AR61" s="369">
        <v>66.3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553</v>
      </c>
      <c r="AM62" s="372">
        <v>624783</v>
      </c>
      <c r="AN62" s="373">
        <v>36613</v>
      </c>
      <c r="AO62" s="374">
        <v>113.5</v>
      </c>
      <c r="AP62" s="375">
        <v>42852</v>
      </c>
      <c r="AQ62" s="376">
        <v>8.9</v>
      </c>
      <c r="AR62" s="377">
        <v>104.6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G1a0E13dGlsyouwYagZ+fb33WGf79NuXiJApnzvDiv5CoW4myfgQ0R2ox6AEpweyXfeQXrv/830hSc4mKaPPOg==" saltValue="KDC3+48ziK24SwgWyXc8q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3" zoomScaleNormal="53"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20" spans="125:125" ht="13.5" hidden="1" customHeight="1" x14ac:dyDescent="0.15"/>
    <row r="121" spans="125:125" ht="13.5" hidden="1" customHeight="1" x14ac:dyDescent="0.15">
      <c r="DU121" s="290"/>
    </row>
  </sheetData>
  <sheetProtection algorithmName="SHA-512" hashValue="SeYY3alQTnZ3JUeTL4gvxCTp1bUgQMoGZXUIKVE+FVdiM7RdigPCZvf5y4rWxZbqkoRSf1zB8BfWDkXPaM7muQ==" saltValue="jI87dQvBcsGlhpClLuyD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7" zoomScaleNormal="57"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sheetData>
  <sheetProtection algorithmName="SHA-512" hashValue="BGNMEZFeo0P1RHYCM235InZB/FerRGjiZTDrb12VknV6uOcpYzwWdPQFtIM8tRHjOLY2hIQxq3AqMNmbGBhV5A==" saltValue="EC4AQ3pw2MTdd3GvBG+g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18.899999999999999</v>
      </c>
      <c r="G47" s="12">
        <v>15.37</v>
      </c>
      <c r="H47" s="12">
        <v>16.53</v>
      </c>
      <c r="I47" s="12">
        <v>16.670000000000002</v>
      </c>
      <c r="J47" s="13">
        <v>20.91</v>
      </c>
    </row>
    <row r="48" spans="2:10" ht="57.75" customHeight="1" x14ac:dyDescent="0.15">
      <c r="B48" s="14"/>
      <c r="C48" s="1200" t="s">
        <v>4</v>
      </c>
      <c r="D48" s="1200"/>
      <c r="E48" s="1201"/>
      <c r="F48" s="15">
        <v>9.4499999999999993</v>
      </c>
      <c r="G48" s="16">
        <v>16.21</v>
      </c>
      <c r="H48" s="16">
        <v>11.55</v>
      </c>
      <c r="I48" s="16">
        <v>9.31</v>
      </c>
      <c r="J48" s="17">
        <v>8.24</v>
      </c>
    </row>
    <row r="49" spans="2:10" ht="57.75" customHeight="1" thickBot="1" x14ac:dyDescent="0.2">
      <c r="B49" s="18"/>
      <c r="C49" s="1202" t="s">
        <v>5</v>
      </c>
      <c r="D49" s="1202"/>
      <c r="E49" s="1203"/>
      <c r="F49" s="19" t="s">
        <v>567</v>
      </c>
      <c r="G49" s="20">
        <v>3.31</v>
      </c>
      <c r="H49" s="20" t="s">
        <v>568</v>
      </c>
      <c r="I49" s="20" t="s">
        <v>569</v>
      </c>
      <c r="J49" s="21">
        <v>5.3</v>
      </c>
    </row>
    <row r="50" spans="2:10" ht="13.5" customHeight="1" x14ac:dyDescent="0.15"/>
  </sheetData>
  <sheetProtection algorithmName="SHA-512" hashValue="XJxXgF0pdurRDH7WCBEZ68bkB+z4MpkSA/+NEOGWrQvzo7biM5vgKstwE7xB9fa4GdDeiga5znSNCQyz8MnM4w==" saltValue="gmFjuEUi1plDw3nx97yC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2022-03-17T06:25:30Z</cp:lastPrinted>
  <dcterms:created xsi:type="dcterms:W3CDTF">2022-02-02T07:22:18Z</dcterms:created>
  <dcterms:modified xsi:type="dcterms:W3CDTF">2022-09-14T08:27:59Z</dcterms:modified>
  <cp:category/>
</cp:coreProperties>
</file>