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42.183\04_soumu\統計年鑑\令和3年度（2021年度）\5-1_統計表（Excel）\HP19\"/>
    </mc:Choice>
  </mc:AlternateContent>
  <bookViews>
    <workbookView xWindow="0" yWindow="0" windowWidth="20490" windowHeight="8220" tabRatio="780"/>
  </bookViews>
  <sheets>
    <sheet name="19-04(1)" sheetId="6" r:id="rId1"/>
    <sheet name="19-04(2)" sheetId="7" r:id="rId2"/>
  </sheets>
  <definedNames>
    <definedName name="_Tag2" localSheetId="0">'19-04(1)'!$A$12</definedName>
    <definedName name="_Tag4" localSheetId="1">'19-04(2)'!$A$11</definedName>
    <definedName name="_Top1" localSheetId="0">'19-04(1)'!$A$7</definedName>
    <definedName name="_TOP2" localSheetId="1">'19-04(2)'!$A$6</definedName>
    <definedName name="DATA" localSheetId="0">'19-04(1)'!$B$11:$L$13,'19-04(1)'!#REF!</definedName>
    <definedName name="DATA" localSheetId="1">'19-04(2)'!#REF!,'19-04(2)'!$B$10:$P$12</definedName>
    <definedName name="DATA">#REF!,#REF!,#REF!</definedName>
    <definedName name="K_Top1" localSheetId="0">'19-04(1)'!$B$11</definedName>
    <definedName name="K_TOP2" localSheetId="1">'19-04(2)'!$B$10</definedName>
    <definedName name="Last1" localSheetId="0">'19-04(1)'!$L$11</definedName>
    <definedName name="LAST2" localSheetId="1">'19-04(2)'!$P$10</definedName>
    <definedName name="_xlnm.Print_Area" localSheetId="0">'19-04(1)'!$A$1:$L$43</definedName>
    <definedName name="_xlnm.Print_Area" localSheetId="1">'19-04(2)'!$A$1:$P$12</definedName>
  </definedNames>
  <calcPr calcId="162913"/>
</workbook>
</file>

<file path=xl/calcChain.xml><?xml version="1.0" encoding="utf-8"?>
<calcChain xmlns="http://schemas.openxmlformats.org/spreadsheetml/2006/main">
  <c r="B12" i="7" l="1"/>
  <c r="P12" i="7"/>
  <c r="G12" i="7"/>
  <c r="H12" i="7"/>
  <c r="F12" i="7"/>
  <c r="B11" i="7"/>
  <c r="O11" i="7"/>
  <c r="N11" i="7"/>
  <c r="M11" i="7"/>
  <c r="L11" i="7"/>
  <c r="H11" i="7"/>
  <c r="G11" i="7"/>
  <c r="F11" i="7"/>
  <c r="B10" i="7"/>
  <c r="P10" i="7"/>
  <c r="O10" i="7"/>
  <c r="N10" i="7"/>
  <c r="M10" i="7"/>
  <c r="L10" i="7"/>
  <c r="G10" i="7"/>
  <c r="H10" i="7"/>
  <c r="F10" i="7"/>
  <c r="H9" i="7" l="1"/>
  <c r="G9" i="7"/>
  <c r="F9" i="7"/>
</calcChain>
</file>

<file path=xl/sharedStrings.xml><?xml version="1.0" encoding="utf-8"?>
<sst xmlns="http://schemas.openxmlformats.org/spreadsheetml/2006/main" count="81" uniqueCount="40">
  <si>
    <t>計</t>
  </si>
  <si>
    <t>　 （単位　校・級・人）</t>
  </si>
  <si>
    <t>学　校　数</t>
  </si>
  <si>
    <t>全日制</t>
  </si>
  <si>
    <t>定時制</t>
  </si>
  <si>
    <t>男</t>
  </si>
  <si>
    <t>女</t>
  </si>
  <si>
    <t>公　　立</t>
  </si>
  <si>
    <t>私　　立</t>
  </si>
  <si>
    <t>全　日　制　（本科）</t>
  </si>
  <si>
    <t>定　時　制　（本科）</t>
  </si>
  <si>
    <t>学　年　別</t>
  </si>
  <si>
    <t>(専攻科)</t>
  </si>
  <si>
    <t>１学年</t>
  </si>
  <si>
    <t>２学年</t>
  </si>
  <si>
    <t>３学年</t>
  </si>
  <si>
    <t>４学年</t>
  </si>
  <si>
    <t>年度・区分</t>
    <rPh sb="0" eb="2">
      <t>ネンド</t>
    </rPh>
    <rPh sb="3" eb="5">
      <t>クブン</t>
    </rPh>
    <phoneticPr fontId="1"/>
  </si>
  <si>
    <t>公　　立</t>
    <rPh sb="0" eb="1">
      <t>オオヤケ</t>
    </rPh>
    <rPh sb="3" eb="4">
      <t>タテ</t>
    </rPh>
    <phoneticPr fontId="1"/>
  </si>
  <si>
    <t>　 （単位　人）</t>
    <phoneticPr fontId="1"/>
  </si>
  <si>
    <t>２　生徒数</t>
    <phoneticPr fontId="1"/>
  </si>
  <si>
    <t>計</t>
    <rPh sb="0" eb="1">
      <t>ケイ</t>
    </rPh>
    <phoneticPr fontId="1"/>
  </si>
  <si>
    <t>学　科　数</t>
    <rPh sb="2" eb="3">
      <t>カ</t>
    </rPh>
    <phoneticPr fontId="1"/>
  </si>
  <si>
    <t>教　員　数（本　務　者）</t>
    <rPh sb="6" eb="7">
      <t>ホン</t>
    </rPh>
    <rPh sb="8" eb="9">
      <t>ツトム</t>
    </rPh>
    <rPh sb="10" eb="11">
      <t>シャ</t>
    </rPh>
    <phoneticPr fontId="1"/>
  </si>
  <si>
    <t>１　学校数等</t>
    <phoneticPr fontId="1"/>
  </si>
  <si>
    <t>県統計調査課</t>
    <phoneticPr fontId="1"/>
  </si>
  <si>
    <t>併　置</t>
    <phoneticPr fontId="1"/>
  </si>
  <si>
    <t>２９</t>
    <phoneticPr fontId="1"/>
  </si>
  <si>
    <t>…</t>
  </si>
  <si>
    <t>２）令和元年度は、学校数の全日・定時制別内訳及び学科数が公表されていない。</t>
    <rPh sb="2" eb="4">
      <t>レイワ</t>
    </rPh>
    <rPh sb="4" eb="7">
      <t>ガンネンド</t>
    </rPh>
    <rPh sb="9" eb="12">
      <t>ガッコウスウ</t>
    </rPh>
    <rPh sb="13" eb="14">
      <t>ゼン</t>
    </rPh>
    <rPh sb="14" eb="15">
      <t>ニチ</t>
    </rPh>
    <rPh sb="16" eb="19">
      <t>テイジセイ</t>
    </rPh>
    <rPh sb="19" eb="20">
      <t>ベツ</t>
    </rPh>
    <rPh sb="20" eb="22">
      <t>ウチワケ</t>
    </rPh>
    <rPh sb="22" eb="23">
      <t>オヨ</t>
    </rPh>
    <rPh sb="24" eb="26">
      <t>ガッカ</t>
    </rPh>
    <rPh sb="26" eb="27">
      <t>スウ</t>
    </rPh>
    <rPh sb="28" eb="30">
      <t>コウヒョウ</t>
    </rPh>
    <phoneticPr fontId="1"/>
  </si>
  <si>
    <t>３０</t>
    <phoneticPr fontId="1"/>
  </si>
  <si>
    <t>１９－４　高等学校（平成２８～令和２年度）　　</t>
    <rPh sb="15" eb="17">
      <t>レイワ</t>
    </rPh>
    <phoneticPr fontId="1"/>
  </si>
  <si>
    <t>平成２８年度</t>
    <rPh sb="0" eb="1">
      <t>ヘイセイ</t>
    </rPh>
    <rPh sb="3" eb="5">
      <t>ネンド</t>
    </rPh>
    <phoneticPr fontId="1"/>
  </si>
  <si>
    <t>令和 元 　　</t>
    <rPh sb="0" eb="2">
      <t>レイワモト</t>
    </rPh>
    <phoneticPr fontId="1"/>
  </si>
  <si>
    <t>２</t>
    <phoneticPr fontId="1"/>
  </si>
  <si>
    <t>２</t>
    <phoneticPr fontId="1"/>
  </si>
  <si>
    <t>-</t>
    <phoneticPr fontId="1"/>
  </si>
  <si>
    <t>１）「学校基本調査（文部科学省）」による各年度5月1日現在の調査結果。</t>
    <rPh sb="10" eb="15">
      <t>モンブカガクショウ</t>
    </rPh>
    <rPh sb="22" eb="23">
      <t>ド</t>
    </rPh>
    <phoneticPr fontId="1"/>
  </si>
  <si>
    <t>平成２８年度</t>
    <rPh sb="0" eb="1">
      <t>ヘイセイ</t>
    </rPh>
    <rPh sb="4" eb="6">
      <t>ネンド</t>
    </rPh>
    <phoneticPr fontId="1"/>
  </si>
  <si>
    <t xml:space="preserve"> 令和 元</t>
    <rPh sb="1" eb="3">
      <t>レイワガン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</si>
</sst>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;0;&quot;－&quot;"/>
  </numFmts>
  <fonts count="17"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b/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rgb="FF0070C0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</borders>
  <cellStyleXfs count="2">
    <xf numFmtId="37" fontId="0" fillId="0" borderId="0"/>
    <xf numFmtId="0" fontId="14" fillId="0" borderId="0">
      <alignment vertical="center"/>
    </xf>
  </cellStyleXfs>
  <cellXfs count="75">
    <xf numFmtId="37" fontId="0" fillId="0" borderId="0" xfId="0"/>
    <xf numFmtId="37" fontId="2" fillId="0" borderId="0" xfId="0" applyFont="1" applyFill="1" applyAlignment="1">
      <alignment vertical="center"/>
    </xf>
    <xf numFmtId="37" fontId="2" fillId="0" borderId="0" xfId="0" applyFont="1" applyFill="1" applyBorder="1" applyAlignment="1" applyProtection="1">
      <alignment horizontal="left" vertical="center"/>
    </xf>
    <xf numFmtId="37" fontId="2" fillId="0" borderId="0" xfId="0" applyFont="1" applyFill="1" applyBorder="1" applyAlignment="1">
      <alignment vertical="center"/>
    </xf>
    <xf numFmtId="37" fontId="2" fillId="0" borderId="0" xfId="0" quotePrefix="1" applyFont="1" applyFill="1" applyBorder="1" applyAlignment="1" applyProtection="1">
      <alignment horizontal="left" vertical="center"/>
    </xf>
    <xf numFmtId="37" fontId="3" fillId="0" borderId="1" xfId="0" applyFont="1" applyFill="1" applyBorder="1" applyAlignment="1">
      <alignment vertical="center"/>
    </xf>
    <xf numFmtId="37" fontId="3" fillId="0" borderId="2" xfId="0" applyFont="1" applyFill="1" applyBorder="1" applyAlignment="1">
      <alignment vertical="center"/>
    </xf>
    <xf numFmtId="37" fontId="3" fillId="0" borderId="3" xfId="0" applyFont="1" applyFill="1" applyBorder="1" applyAlignment="1">
      <alignment horizontal="centerContinuous" vertical="center"/>
    </xf>
    <xf numFmtId="37" fontId="3" fillId="0" borderId="4" xfId="0" applyFont="1" applyFill="1" applyBorder="1" applyAlignment="1" applyProtection="1">
      <alignment horizontal="centerContinuous" vertical="center"/>
    </xf>
    <xf numFmtId="37" fontId="3" fillId="0" borderId="5" xfId="0" applyFont="1" applyFill="1" applyBorder="1" applyAlignment="1" applyProtection="1">
      <alignment horizontal="centerContinuous" vertical="center"/>
    </xf>
    <xf numFmtId="37" fontId="3" fillId="0" borderId="5" xfId="0" applyFont="1" applyFill="1" applyBorder="1" applyAlignment="1">
      <alignment horizontal="centerContinuous" vertical="center"/>
    </xf>
    <xf numFmtId="37" fontId="4" fillId="0" borderId="6" xfId="0" applyFont="1" applyFill="1" applyBorder="1" applyAlignment="1">
      <alignment horizontal="center" vertical="center"/>
    </xf>
    <xf numFmtId="37" fontId="3" fillId="0" borderId="7" xfId="0" applyFont="1" applyFill="1" applyBorder="1" applyAlignment="1" applyProtection="1">
      <alignment horizontal="center" vertical="center"/>
    </xf>
    <xf numFmtId="37" fontId="3" fillId="0" borderId="8" xfId="0" applyFont="1" applyFill="1" applyBorder="1" applyAlignment="1" applyProtection="1">
      <alignment horizontal="center" vertical="center"/>
    </xf>
    <xf numFmtId="37" fontId="3" fillId="0" borderId="4" xfId="0" applyFont="1" applyFill="1" applyBorder="1" applyAlignment="1">
      <alignment horizontal="centerContinuous" vertical="center"/>
    </xf>
    <xf numFmtId="37" fontId="4" fillId="0" borderId="9" xfId="0" applyFont="1" applyFill="1" applyBorder="1" applyAlignment="1">
      <alignment horizontal="center" vertical="center"/>
    </xf>
    <xf numFmtId="37" fontId="12" fillId="0" borderId="0" xfId="0" applyFont="1" applyFill="1" applyBorder="1" applyAlignment="1" applyProtection="1">
      <alignment horizontal="left" vertical="center"/>
    </xf>
    <xf numFmtId="37" fontId="13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37" fontId="13" fillId="0" borderId="0" xfId="0" applyFont="1" applyFill="1" applyBorder="1" applyAlignment="1" applyProtection="1">
      <alignment horizontal="right" vertical="center"/>
    </xf>
    <xf numFmtId="37" fontId="13" fillId="0" borderId="0" xfId="0" quotePrefix="1" applyFont="1" applyFill="1" applyBorder="1" applyAlignment="1" applyProtection="1">
      <alignment horizontal="right" vertical="center"/>
    </xf>
    <xf numFmtId="37" fontId="13" fillId="0" borderId="0" xfId="0" applyFont="1" applyFill="1" applyBorder="1" applyAlignment="1">
      <alignment vertical="center"/>
    </xf>
    <xf numFmtId="37" fontId="6" fillId="0" borderId="0" xfId="0" applyFont="1" applyFill="1" applyAlignment="1" applyProtection="1">
      <alignment horizontal="left" vertical="center"/>
    </xf>
    <xf numFmtId="37" fontId="2" fillId="0" borderId="0" xfId="0" quotePrefix="1" applyFont="1" applyFill="1" applyAlignment="1" applyProtection="1">
      <alignment horizontal="left" vertical="center"/>
    </xf>
    <xf numFmtId="37" fontId="7" fillId="0" borderId="0" xfId="0" applyFont="1" applyFill="1" applyAlignment="1" applyProtection="1">
      <alignment horizontal="left" vertical="center"/>
    </xf>
    <xf numFmtId="37" fontId="8" fillId="0" borderId="0" xfId="0" applyFont="1" applyFill="1" applyBorder="1" applyAlignment="1" applyProtection="1">
      <alignment horizontal="left" vertical="center"/>
    </xf>
    <xf numFmtId="37" fontId="8" fillId="0" borderId="0" xfId="0" applyFont="1" applyFill="1" applyBorder="1" applyAlignment="1">
      <alignment vertical="center"/>
    </xf>
    <xf numFmtId="37" fontId="8" fillId="0" borderId="0" xfId="0" quotePrefix="1" applyFont="1" applyFill="1" applyBorder="1" applyAlignment="1" applyProtection="1">
      <alignment horizontal="left" vertical="center"/>
    </xf>
    <xf numFmtId="37" fontId="8" fillId="0" borderId="0" xfId="0" applyFont="1" applyFill="1" applyBorder="1" applyAlignment="1" applyProtection="1">
      <alignment horizontal="right" vertical="center"/>
    </xf>
    <xf numFmtId="37" fontId="8" fillId="0" borderId="6" xfId="0" applyFont="1" applyFill="1" applyBorder="1" applyAlignment="1" applyProtection="1">
      <alignment horizontal="centerContinuous" vertical="center"/>
    </xf>
    <xf numFmtId="37" fontId="8" fillId="0" borderId="10" xfId="0" applyFont="1" applyFill="1" applyBorder="1" applyAlignment="1" applyProtection="1">
      <alignment horizontal="centerContinuous" vertical="center"/>
    </xf>
    <xf numFmtId="37" fontId="8" fillId="0" borderId="10" xfId="0" applyFont="1" applyFill="1" applyBorder="1" applyAlignment="1">
      <alignment horizontal="centerContinuous" vertical="center"/>
    </xf>
    <xf numFmtId="37" fontId="8" fillId="0" borderId="1" xfId="0" applyFont="1" applyFill="1" applyBorder="1" applyAlignment="1">
      <alignment horizontal="centerContinuous" vertical="center"/>
    </xf>
    <xf numFmtId="37" fontId="8" fillId="0" borderId="1" xfId="0" applyFont="1" applyFill="1" applyBorder="1" applyAlignment="1" applyProtection="1">
      <alignment horizontal="centerContinuous" vertical="center"/>
    </xf>
    <xf numFmtId="37" fontId="8" fillId="0" borderId="11" xfId="0" applyFont="1" applyFill="1" applyBorder="1" applyAlignment="1" applyProtection="1">
      <alignment horizontal="center" vertical="center"/>
    </xf>
    <xf numFmtId="37" fontId="8" fillId="0" borderId="3" xfId="0" applyFont="1" applyFill="1" applyBorder="1" applyAlignment="1" applyProtection="1">
      <alignment horizontal="center" vertical="center"/>
    </xf>
    <xf numFmtId="37" fontId="8" fillId="0" borderId="1" xfId="0" quotePrefix="1" applyFont="1" applyFill="1" applyBorder="1" applyAlignment="1" applyProtection="1">
      <alignment horizontal="center" vertical="center"/>
    </xf>
    <xf numFmtId="37" fontId="8" fillId="0" borderId="0" xfId="0" applyFont="1" applyFill="1" applyBorder="1" applyAlignment="1" applyProtection="1">
      <alignment horizontal="center" vertical="center"/>
    </xf>
    <xf numFmtId="37" fontId="8" fillId="0" borderId="12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/>
    </xf>
    <xf numFmtId="37" fontId="2" fillId="0" borderId="0" xfId="0" applyFont="1" applyFill="1" applyBorder="1" applyAlignment="1" applyProtection="1">
      <alignment horizontal="right" vertical="center"/>
    </xf>
    <xf numFmtId="37" fontId="2" fillId="0" borderId="0" xfId="0" quotePrefix="1" applyFont="1" applyFill="1" applyBorder="1" applyAlignment="1" applyProtection="1">
      <alignment horizontal="right" vertical="center"/>
    </xf>
    <xf numFmtId="37" fontId="3" fillId="0" borderId="7" xfId="0" applyFont="1" applyFill="1" applyBorder="1" applyAlignment="1">
      <alignment vertical="center"/>
    </xf>
    <xf numFmtId="37" fontId="3" fillId="0" borderId="8" xfId="0" applyFont="1" applyFill="1" applyBorder="1" applyAlignment="1">
      <alignment vertical="center"/>
    </xf>
    <xf numFmtId="37" fontId="3" fillId="0" borderId="2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15" xfId="0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177" fontId="8" fillId="0" borderId="16" xfId="0" applyNumberFormat="1" applyFont="1" applyFill="1" applyBorder="1" applyAlignment="1" applyProtection="1">
      <alignment horizontal="right" vertical="center" shrinkToFit="1"/>
    </xf>
    <xf numFmtId="177" fontId="8" fillId="2" borderId="17" xfId="0" applyNumberFormat="1" applyFont="1" applyFill="1" applyBorder="1" applyAlignment="1" applyProtection="1">
      <alignment horizontal="right" vertical="center" shrinkToFit="1"/>
    </xf>
    <xf numFmtId="177" fontId="8" fillId="2" borderId="0" xfId="0" applyNumberFormat="1" applyFont="1" applyFill="1" applyBorder="1" applyAlignment="1" applyProtection="1">
      <alignment horizontal="right" vertical="center" shrinkToFit="1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11" fillId="0" borderId="17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77" fontId="3" fillId="0" borderId="17" xfId="0" applyNumberFormat="1" applyFont="1" applyFill="1" applyBorder="1" applyAlignment="1" applyProtection="1">
      <alignment horizontal="right" vertical="center"/>
    </xf>
    <xf numFmtId="177" fontId="3" fillId="0" borderId="19" xfId="0" applyNumberFormat="1" applyFont="1" applyFill="1" applyBorder="1" applyAlignment="1" applyProtection="1">
      <alignment horizontal="right" vertical="center"/>
    </xf>
    <xf numFmtId="177" fontId="3" fillId="0" borderId="15" xfId="0" applyNumberFormat="1" applyFont="1" applyFill="1" applyBorder="1" applyAlignment="1" applyProtection="1">
      <alignment horizontal="right" vertical="center"/>
    </xf>
    <xf numFmtId="177" fontId="10" fillId="2" borderId="17" xfId="0" applyNumberFormat="1" applyFont="1" applyFill="1" applyBorder="1" applyAlignment="1" applyProtection="1">
      <alignment horizontal="right" vertical="center" shrinkToFit="1"/>
    </xf>
    <xf numFmtId="177" fontId="10" fillId="2" borderId="0" xfId="0" applyNumberFormat="1" applyFont="1" applyFill="1" applyBorder="1" applyAlignment="1" applyProtection="1">
      <alignment horizontal="right" vertical="center" shrinkToFit="1"/>
    </xf>
    <xf numFmtId="177" fontId="8" fillId="0" borderId="17" xfId="0" applyNumberFormat="1" applyFont="1" applyFill="1" applyBorder="1" applyAlignment="1" applyProtection="1">
      <alignment horizontal="right" vertical="center" shrinkToFit="1"/>
    </xf>
    <xf numFmtId="177" fontId="8" fillId="0" borderId="19" xfId="0" applyNumberFormat="1" applyFont="1" applyFill="1" applyBorder="1" applyAlignment="1" applyProtection="1">
      <alignment horizontal="right" vertical="center" shrinkToFit="1"/>
    </xf>
    <xf numFmtId="177" fontId="8" fillId="0" borderId="15" xfId="0" applyNumberFormat="1" applyFont="1" applyFill="1" applyBorder="1" applyAlignment="1" applyProtection="1">
      <alignment horizontal="right" vertical="center" shrinkToFit="1"/>
    </xf>
    <xf numFmtId="49" fontId="8" fillId="0" borderId="0" xfId="0" quotePrefix="1" applyNumberFormat="1" applyFont="1" applyFill="1" applyBorder="1" applyAlignment="1" applyProtection="1">
      <alignment horizontal="center" vertical="center"/>
    </xf>
    <xf numFmtId="49" fontId="10" fillId="0" borderId="0" xfId="0" quotePrefix="1" applyNumberFormat="1" applyFont="1" applyFill="1" applyBorder="1" applyAlignment="1" applyProtection="1">
      <alignment horizontal="center" vertical="center"/>
    </xf>
    <xf numFmtId="178" fontId="15" fillId="0" borderId="0" xfId="1" applyNumberFormat="1" applyFont="1" applyAlignment="1">
      <alignment vertical="center" shrinkToFit="1"/>
    </xf>
    <xf numFmtId="178" fontId="15" fillId="0" borderId="15" xfId="1" applyNumberFormat="1" applyFont="1" applyBorder="1" applyAlignment="1">
      <alignment vertical="center" shrinkToFit="1"/>
    </xf>
    <xf numFmtId="37" fontId="8" fillId="0" borderId="1" xfId="0" applyFont="1" applyFill="1" applyBorder="1" applyAlignment="1" applyProtection="1">
      <alignment horizontal="center" vertical="center"/>
    </xf>
    <xf numFmtId="37" fontId="9" fillId="0" borderId="13" xfId="0" applyFont="1" applyBorder="1" applyAlignment="1">
      <alignment vertical="center"/>
    </xf>
    <xf numFmtId="37" fontId="5" fillId="0" borderId="14" xfId="0" quotePrefix="1" applyFont="1" applyFill="1" applyBorder="1" applyAlignment="1" applyProtection="1">
      <alignment horizontal="center" vertical="center"/>
    </xf>
    <xf numFmtId="37" fontId="5" fillId="0" borderId="7" xfId="0" quotePrefix="1" applyFont="1" applyFill="1" applyBorder="1" applyAlignment="1" applyProtection="1">
      <alignment horizontal="center" vertical="center"/>
    </xf>
    <xf numFmtId="37" fontId="5" fillId="0" borderId="7" xfId="0" quotePrefix="1" applyFont="1" applyFill="1" applyBorder="1" applyAlignment="1" applyProtection="1">
      <alignment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/>
  <dimension ref="A1:L17"/>
  <sheetViews>
    <sheetView showGridLines="0" tabSelected="1" zoomScaleNormal="100" zoomScaleSheetLayoutView="100" workbookViewId="0"/>
  </sheetViews>
  <sheetFormatPr defaultColWidth="10.625" defaultRowHeight="20.100000000000001" customHeight="1"/>
  <cols>
    <col min="1" max="1" width="13.5" style="17" customWidth="1"/>
    <col min="2" max="9" width="6.625" style="17" customWidth="1"/>
    <col min="10" max="12" width="7.625" style="17" customWidth="1"/>
    <col min="13" max="16384" width="10.625" style="17"/>
  </cols>
  <sheetData>
    <row r="1" spans="1:12" ht="20.100000000000001" customHeight="1">
      <c r="A1" s="22" t="s">
        <v>31</v>
      </c>
      <c r="B1" s="1"/>
      <c r="C1" s="1"/>
      <c r="D1" s="1"/>
      <c r="E1" s="1"/>
      <c r="F1" s="1"/>
      <c r="G1" s="1"/>
      <c r="H1" s="1"/>
      <c r="I1" s="23"/>
      <c r="J1" s="1"/>
      <c r="K1" s="1"/>
      <c r="L1" s="1"/>
    </row>
    <row r="2" spans="1:12" ht="20.100000000000001" customHeight="1">
      <c r="A2" s="24"/>
      <c r="B2" s="1"/>
      <c r="C2" s="1"/>
      <c r="D2" s="1"/>
      <c r="E2" s="1"/>
      <c r="F2" s="1"/>
      <c r="G2" s="1"/>
      <c r="H2" s="1"/>
      <c r="I2" s="23"/>
      <c r="J2" s="1"/>
      <c r="K2" s="1"/>
      <c r="L2" s="1"/>
    </row>
    <row r="3" spans="1:12" ht="20.100000000000001" customHeight="1">
      <c r="A3" s="25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0.100000000000001" customHeight="1">
      <c r="A4" s="27" t="s">
        <v>1</v>
      </c>
      <c r="B4" s="26"/>
      <c r="C4" s="26"/>
      <c r="D4" s="26"/>
      <c r="E4" s="26"/>
      <c r="F4" s="26"/>
      <c r="G4" s="26"/>
      <c r="H4" s="26"/>
      <c r="I4" s="26"/>
      <c r="J4" s="28"/>
      <c r="K4" s="28"/>
      <c r="L4" s="28" t="s">
        <v>25</v>
      </c>
    </row>
    <row r="5" spans="1:12" ht="20.100000000000001" customHeight="1">
      <c r="A5" s="69" t="s">
        <v>17</v>
      </c>
      <c r="B5" s="29" t="s">
        <v>2</v>
      </c>
      <c r="C5" s="30"/>
      <c r="D5" s="31"/>
      <c r="E5" s="32"/>
      <c r="F5" s="29" t="s">
        <v>22</v>
      </c>
      <c r="G5" s="30"/>
      <c r="H5" s="30"/>
      <c r="I5" s="33"/>
      <c r="J5" s="29" t="s">
        <v>23</v>
      </c>
      <c r="K5" s="30"/>
      <c r="L5" s="31"/>
    </row>
    <row r="6" spans="1:12" ht="20.100000000000001" customHeight="1">
      <c r="A6" s="70"/>
      <c r="B6" s="34" t="s">
        <v>0</v>
      </c>
      <c r="C6" s="34" t="s">
        <v>3</v>
      </c>
      <c r="D6" s="34" t="s">
        <v>4</v>
      </c>
      <c r="E6" s="34" t="s">
        <v>26</v>
      </c>
      <c r="F6" s="34" t="s">
        <v>0</v>
      </c>
      <c r="G6" s="34" t="s">
        <v>3</v>
      </c>
      <c r="H6" s="34" t="s">
        <v>4</v>
      </c>
      <c r="I6" s="34" t="s">
        <v>26</v>
      </c>
      <c r="J6" s="34" t="s">
        <v>21</v>
      </c>
      <c r="K6" s="34" t="s">
        <v>5</v>
      </c>
      <c r="L6" s="35" t="s">
        <v>6</v>
      </c>
    </row>
    <row r="7" spans="1:12" ht="20.100000000000001" customHeight="1">
      <c r="A7" s="36" t="s">
        <v>32</v>
      </c>
      <c r="B7" s="49">
        <v>80</v>
      </c>
      <c r="C7" s="49">
        <v>71</v>
      </c>
      <c r="D7" s="67">
        <v>0</v>
      </c>
      <c r="E7" s="49">
        <v>9</v>
      </c>
      <c r="F7" s="49">
        <v>139</v>
      </c>
      <c r="G7" s="49">
        <v>129</v>
      </c>
      <c r="H7" s="49">
        <v>1</v>
      </c>
      <c r="I7" s="49">
        <v>9</v>
      </c>
      <c r="J7" s="49">
        <v>3840</v>
      </c>
      <c r="K7" s="49">
        <v>2560</v>
      </c>
      <c r="L7" s="49">
        <v>1280</v>
      </c>
    </row>
    <row r="8" spans="1:12" ht="20.100000000000001" customHeight="1">
      <c r="A8" s="65" t="s">
        <v>27</v>
      </c>
      <c r="B8" s="62">
        <v>76</v>
      </c>
      <c r="C8" s="49">
        <v>68</v>
      </c>
      <c r="D8" s="67">
        <v>0</v>
      </c>
      <c r="E8" s="49">
        <v>8</v>
      </c>
      <c r="F8" s="49">
        <v>132</v>
      </c>
      <c r="G8" s="49">
        <v>123</v>
      </c>
      <c r="H8" s="49">
        <v>1</v>
      </c>
      <c r="I8" s="49">
        <v>8</v>
      </c>
      <c r="J8" s="49">
        <v>3803</v>
      </c>
      <c r="K8" s="49">
        <v>2528</v>
      </c>
      <c r="L8" s="49">
        <v>1275</v>
      </c>
    </row>
    <row r="9" spans="1:12" ht="20.100000000000001" customHeight="1">
      <c r="A9" s="65" t="s">
        <v>30</v>
      </c>
      <c r="B9" s="50">
        <v>76</v>
      </c>
      <c r="C9" s="49">
        <v>68</v>
      </c>
      <c r="D9" s="67">
        <v>0</v>
      </c>
      <c r="E9" s="49">
        <v>8</v>
      </c>
      <c r="F9" s="49">
        <v>131</v>
      </c>
      <c r="G9" s="49">
        <v>122</v>
      </c>
      <c r="H9" s="49">
        <v>1</v>
      </c>
      <c r="I9" s="49">
        <v>8</v>
      </c>
      <c r="J9" s="49">
        <v>3800</v>
      </c>
      <c r="K9" s="49">
        <v>2539</v>
      </c>
      <c r="L9" s="49">
        <v>1261</v>
      </c>
    </row>
    <row r="10" spans="1:12" ht="20.100000000000001" customHeight="1">
      <c r="A10" s="65" t="s">
        <v>33</v>
      </c>
      <c r="B10" s="51">
        <v>73</v>
      </c>
      <c r="C10" s="52">
        <v>65</v>
      </c>
      <c r="D10" s="67">
        <v>0</v>
      </c>
      <c r="E10" s="52">
        <v>8</v>
      </c>
      <c r="F10" s="52" t="s">
        <v>28</v>
      </c>
      <c r="G10" s="52" t="s">
        <v>28</v>
      </c>
      <c r="H10" s="52" t="s">
        <v>28</v>
      </c>
      <c r="I10" s="52" t="s">
        <v>28</v>
      </c>
      <c r="J10" s="52">
        <v>3783</v>
      </c>
      <c r="K10" s="52">
        <v>2517</v>
      </c>
      <c r="L10" s="52">
        <v>1266</v>
      </c>
    </row>
    <row r="11" spans="1:12" ht="20.100000000000001" customHeight="1">
      <c r="A11" s="66" t="s">
        <v>34</v>
      </c>
      <c r="B11" s="60">
        <v>73</v>
      </c>
      <c r="C11" s="61">
        <v>65</v>
      </c>
      <c r="D11" s="67">
        <v>0</v>
      </c>
      <c r="E11" s="61">
        <v>8</v>
      </c>
      <c r="F11" s="61" t="s">
        <v>28</v>
      </c>
      <c r="G11" s="61" t="s">
        <v>28</v>
      </c>
      <c r="H11" s="61" t="s">
        <v>28</v>
      </c>
      <c r="I11" s="61" t="s">
        <v>28</v>
      </c>
      <c r="J11" s="61">
        <v>3727</v>
      </c>
      <c r="K11" s="61">
        <v>2487</v>
      </c>
      <c r="L11" s="61">
        <v>1240</v>
      </c>
    </row>
    <row r="12" spans="1:12" ht="20.100000000000001" customHeight="1">
      <c r="A12" s="37" t="s">
        <v>18</v>
      </c>
      <c r="B12" s="62">
        <v>52</v>
      </c>
      <c r="C12" s="49">
        <v>44</v>
      </c>
      <c r="D12" s="67">
        <v>0</v>
      </c>
      <c r="E12" s="49">
        <v>8</v>
      </c>
      <c r="F12" s="49" t="s">
        <v>28</v>
      </c>
      <c r="G12" s="49" t="s">
        <v>28</v>
      </c>
      <c r="H12" s="49" t="s">
        <v>28</v>
      </c>
      <c r="I12" s="49" t="s">
        <v>28</v>
      </c>
      <c r="J12" s="49">
        <v>2658</v>
      </c>
      <c r="K12" s="49">
        <v>1767</v>
      </c>
      <c r="L12" s="49">
        <v>891</v>
      </c>
    </row>
    <row r="13" spans="1:12" ht="20.100000000000001" customHeight="1">
      <c r="A13" s="38" t="s">
        <v>8</v>
      </c>
      <c r="B13" s="63">
        <v>21</v>
      </c>
      <c r="C13" s="64">
        <v>21</v>
      </c>
      <c r="D13" s="68">
        <v>0</v>
      </c>
      <c r="E13" s="68">
        <v>0</v>
      </c>
      <c r="F13" s="64" t="s">
        <v>28</v>
      </c>
      <c r="G13" s="64" t="s">
        <v>28</v>
      </c>
      <c r="H13" s="64" t="s">
        <v>28</v>
      </c>
      <c r="I13" s="64" t="s">
        <v>28</v>
      </c>
      <c r="J13" s="64">
        <v>1069</v>
      </c>
      <c r="K13" s="64">
        <v>720</v>
      </c>
      <c r="L13" s="64">
        <v>349</v>
      </c>
    </row>
    <row r="14" spans="1:12" ht="15" customHeight="1">
      <c r="A14" s="39" t="s">
        <v>37</v>
      </c>
      <c r="B14" s="40"/>
      <c r="C14" s="40"/>
      <c r="D14" s="41"/>
      <c r="E14" s="40"/>
      <c r="F14" s="41"/>
      <c r="G14" s="41"/>
      <c r="H14" s="41"/>
      <c r="I14" s="42"/>
      <c r="J14" s="40"/>
      <c r="K14" s="40"/>
      <c r="L14" s="40"/>
    </row>
    <row r="15" spans="1:12" ht="15" customHeight="1">
      <c r="A15" s="16" t="s">
        <v>29</v>
      </c>
      <c r="B15" s="18"/>
      <c r="C15" s="18"/>
      <c r="D15" s="19"/>
      <c r="E15" s="18"/>
      <c r="F15" s="19"/>
      <c r="G15" s="19"/>
      <c r="H15" s="19"/>
      <c r="I15" s="20"/>
      <c r="J15" s="18"/>
      <c r="K15" s="18"/>
      <c r="L15" s="18"/>
    </row>
    <row r="16" spans="1:12" ht="20.100000000000001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0:10" ht="20.100000000000001" customHeight="1">
      <c r="J17" s="21"/>
    </row>
  </sheetData>
  <mergeCells count="1">
    <mergeCell ref="A5:A6"/>
  </mergeCells>
  <phoneticPr fontId="1"/>
  <printOptions horizontalCentered="1" gridLinesSet="0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  <ignoredErrors>
    <ignoredError sqref="A8: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Q12"/>
  <sheetViews>
    <sheetView showGridLines="0" zoomScaleNormal="100" zoomScaleSheetLayoutView="100" workbookViewId="0"/>
  </sheetViews>
  <sheetFormatPr defaultColWidth="10.625" defaultRowHeight="20.100000000000001" customHeight="1"/>
  <cols>
    <col min="1" max="1" width="8.625" style="1" customWidth="1"/>
    <col min="2" max="8" width="5.875" style="1" customWidth="1"/>
    <col min="9" max="16" width="4.625" style="1" customWidth="1"/>
    <col min="17" max="17" width="3.625" style="1" customWidth="1"/>
    <col min="18" max="16384" width="10.625" style="1"/>
  </cols>
  <sheetData>
    <row r="1" spans="1:17" ht="20.100000000000001" customHeight="1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20.100000000000001" customHeight="1">
      <c r="A2" s="4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20.100000000000001" customHeight="1">
      <c r="A3" s="5"/>
      <c r="B3" s="6"/>
      <c r="C3" s="7" t="s">
        <v>9</v>
      </c>
      <c r="D3" s="8"/>
      <c r="E3" s="8"/>
      <c r="F3" s="8"/>
      <c r="G3" s="8"/>
      <c r="H3" s="9"/>
      <c r="I3" s="7" t="s">
        <v>10</v>
      </c>
      <c r="J3" s="8"/>
      <c r="K3" s="8"/>
      <c r="L3" s="8"/>
      <c r="M3" s="8"/>
      <c r="N3" s="8"/>
      <c r="O3" s="10"/>
      <c r="P3" s="11" t="s">
        <v>3</v>
      </c>
      <c r="Q3" s="3"/>
    </row>
    <row r="4" spans="1:17" ht="20.100000000000001" customHeight="1">
      <c r="A4" s="12" t="s">
        <v>17</v>
      </c>
      <c r="B4" s="13" t="s">
        <v>0</v>
      </c>
      <c r="C4" s="6"/>
      <c r="D4" s="6"/>
      <c r="E4" s="6"/>
      <c r="F4" s="7" t="s">
        <v>11</v>
      </c>
      <c r="G4" s="14"/>
      <c r="H4" s="10"/>
      <c r="I4" s="6"/>
      <c r="J4" s="6"/>
      <c r="K4" s="6"/>
      <c r="L4" s="7" t="s">
        <v>11</v>
      </c>
      <c r="M4" s="14"/>
      <c r="N4" s="14"/>
      <c r="O4" s="10"/>
      <c r="P4" s="15" t="s">
        <v>12</v>
      </c>
      <c r="Q4" s="3"/>
    </row>
    <row r="5" spans="1:17" ht="20.100000000000001" customHeight="1">
      <c r="A5" s="43"/>
      <c r="B5" s="44"/>
      <c r="C5" s="13" t="s">
        <v>0</v>
      </c>
      <c r="D5" s="13" t="s">
        <v>5</v>
      </c>
      <c r="E5" s="13" t="s">
        <v>6</v>
      </c>
      <c r="F5" s="45" t="s">
        <v>13</v>
      </c>
      <c r="G5" s="45" t="s">
        <v>14</v>
      </c>
      <c r="H5" s="45" t="s">
        <v>15</v>
      </c>
      <c r="I5" s="13" t="s">
        <v>0</v>
      </c>
      <c r="J5" s="13" t="s">
        <v>5</v>
      </c>
      <c r="K5" s="13" t="s">
        <v>6</v>
      </c>
      <c r="L5" s="46" t="s">
        <v>13</v>
      </c>
      <c r="M5" s="46" t="s">
        <v>14</v>
      </c>
      <c r="N5" s="46" t="s">
        <v>15</v>
      </c>
      <c r="O5" s="46" t="s">
        <v>16</v>
      </c>
      <c r="P5" s="15"/>
      <c r="Q5" s="3"/>
    </row>
    <row r="6" spans="1:17" ht="20.100000000000001" customHeight="1">
      <c r="A6" s="71" t="s">
        <v>38</v>
      </c>
      <c r="B6" s="53">
        <v>48811</v>
      </c>
      <c r="C6" s="53">
        <v>47859</v>
      </c>
      <c r="D6" s="53">
        <v>24491</v>
      </c>
      <c r="E6" s="53">
        <v>23368</v>
      </c>
      <c r="F6" s="53">
        <v>16408</v>
      </c>
      <c r="G6" s="53">
        <v>15808</v>
      </c>
      <c r="H6" s="53">
        <v>15643</v>
      </c>
      <c r="I6" s="53">
        <v>419</v>
      </c>
      <c r="J6" s="53">
        <v>273</v>
      </c>
      <c r="K6" s="53">
        <v>146</v>
      </c>
      <c r="L6" s="53">
        <v>107</v>
      </c>
      <c r="M6" s="53">
        <v>105</v>
      </c>
      <c r="N6" s="53">
        <v>119</v>
      </c>
      <c r="O6" s="53">
        <v>88</v>
      </c>
      <c r="P6" s="53">
        <v>533</v>
      </c>
      <c r="Q6" s="3"/>
    </row>
    <row r="7" spans="1:17" ht="20.100000000000001" customHeight="1">
      <c r="A7" s="72" t="s">
        <v>27</v>
      </c>
      <c r="B7" s="54">
        <v>48196</v>
      </c>
      <c r="C7" s="54">
        <v>47223</v>
      </c>
      <c r="D7" s="54">
        <v>24071</v>
      </c>
      <c r="E7" s="54">
        <v>23152</v>
      </c>
      <c r="F7" s="54">
        <v>15917</v>
      </c>
      <c r="G7" s="54">
        <v>15880</v>
      </c>
      <c r="H7" s="54">
        <v>15426</v>
      </c>
      <c r="I7" s="54">
        <v>411</v>
      </c>
      <c r="J7" s="54">
        <v>268</v>
      </c>
      <c r="K7" s="54">
        <v>143</v>
      </c>
      <c r="L7" s="54">
        <v>116</v>
      </c>
      <c r="M7" s="54">
        <v>92</v>
      </c>
      <c r="N7" s="54">
        <v>97</v>
      </c>
      <c r="O7" s="54">
        <v>106</v>
      </c>
      <c r="P7" s="54">
        <v>562</v>
      </c>
      <c r="Q7" s="3"/>
    </row>
    <row r="8" spans="1:17" ht="20.100000000000001" customHeight="1">
      <c r="A8" s="72" t="s">
        <v>30</v>
      </c>
      <c r="B8" s="54">
        <v>47590</v>
      </c>
      <c r="C8" s="54">
        <v>46704</v>
      </c>
      <c r="D8" s="54">
        <v>23836</v>
      </c>
      <c r="E8" s="54">
        <v>22868</v>
      </c>
      <c r="F8" s="54">
        <v>15765</v>
      </c>
      <c r="G8" s="54">
        <v>15436</v>
      </c>
      <c r="H8" s="54">
        <v>15503</v>
      </c>
      <c r="I8" s="54">
        <v>364</v>
      </c>
      <c r="J8" s="54">
        <v>240</v>
      </c>
      <c r="K8" s="54">
        <v>124</v>
      </c>
      <c r="L8" s="54">
        <v>103</v>
      </c>
      <c r="M8" s="54">
        <v>97</v>
      </c>
      <c r="N8" s="54">
        <v>82</v>
      </c>
      <c r="O8" s="54">
        <v>82</v>
      </c>
      <c r="P8" s="54">
        <v>522</v>
      </c>
      <c r="Q8" s="3"/>
    </row>
    <row r="9" spans="1:17" ht="20.100000000000001" customHeight="1">
      <c r="A9" s="73" t="s">
        <v>39</v>
      </c>
      <c r="B9" s="54">
        <v>46369</v>
      </c>
      <c r="C9" s="54">
        <v>45505</v>
      </c>
      <c r="D9" s="54">
        <v>23195</v>
      </c>
      <c r="E9" s="54">
        <v>22310</v>
      </c>
      <c r="F9" s="54">
        <f>7841+7466</f>
        <v>15307</v>
      </c>
      <c r="G9" s="54">
        <f>7734+7457</f>
        <v>15191</v>
      </c>
      <c r="H9" s="54">
        <f>7620+7387</f>
        <v>15007</v>
      </c>
      <c r="I9" s="54">
        <v>360</v>
      </c>
      <c r="J9" s="54">
        <v>231</v>
      </c>
      <c r="K9" s="54">
        <v>129</v>
      </c>
      <c r="L9" s="54">
        <v>108</v>
      </c>
      <c r="M9" s="54">
        <v>93</v>
      </c>
      <c r="N9" s="54">
        <v>88</v>
      </c>
      <c r="O9" s="54">
        <v>71</v>
      </c>
      <c r="P9" s="54">
        <v>504</v>
      </c>
      <c r="Q9" s="3"/>
    </row>
    <row r="10" spans="1:17" ht="20.100000000000001" customHeight="1">
      <c r="A10" s="74" t="s">
        <v>35</v>
      </c>
      <c r="B10" s="55">
        <f>C10+I10+LAST2</f>
        <v>45401</v>
      </c>
      <c r="C10" s="56">
        <v>44534</v>
      </c>
      <c r="D10" s="56">
        <v>22869</v>
      </c>
      <c r="E10" s="56">
        <v>21665</v>
      </c>
      <c r="F10" s="56">
        <f>7763+7236</f>
        <v>14999</v>
      </c>
      <c r="G10" s="56">
        <f>7560+7201</f>
        <v>14761</v>
      </c>
      <c r="H10" s="56">
        <f>7546+7228</f>
        <v>14774</v>
      </c>
      <c r="I10" s="56">
        <v>382</v>
      </c>
      <c r="J10" s="56">
        <v>254</v>
      </c>
      <c r="K10" s="56">
        <v>128</v>
      </c>
      <c r="L10" s="56">
        <f>83+37</f>
        <v>120</v>
      </c>
      <c r="M10" s="56">
        <f>62+32</f>
        <v>94</v>
      </c>
      <c r="N10" s="56">
        <f>61+32</f>
        <v>93</v>
      </c>
      <c r="O10" s="56">
        <f>48+27</f>
        <v>75</v>
      </c>
      <c r="P10" s="56">
        <f>33+452</f>
        <v>485</v>
      </c>
      <c r="Q10" s="3"/>
    </row>
    <row r="11" spans="1:17" ht="20.100000000000001" customHeight="1">
      <c r="A11" s="47" t="s">
        <v>7</v>
      </c>
      <c r="B11" s="57">
        <f>C11+I11+P11</f>
        <v>28696</v>
      </c>
      <c r="C11" s="54">
        <v>28309</v>
      </c>
      <c r="D11" s="54">
        <v>15258</v>
      </c>
      <c r="E11" s="54">
        <v>13051</v>
      </c>
      <c r="F11" s="54">
        <f>5120+4305</f>
        <v>9425</v>
      </c>
      <c r="G11" s="54">
        <f>5056+4329</f>
        <v>9385</v>
      </c>
      <c r="H11" s="54">
        <f>5082+4417</f>
        <v>9499</v>
      </c>
      <c r="I11" s="54">
        <v>382</v>
      </c>
      <c r="J11" s="54">
        <v>254</v>
      </c>
      <c r="K11" s="54">
        <v>128</v>
      </c>
      <c r="L11" s="54">
        <f>83+37</f>
        <v>120</v>
      </c>
      <c r="M11" s="54">
        <f>62+32</f>
        <v>94</v>
      </c>
      <c r="N11" s="54">
        <f>61+32</f>
        <v>93</v>
      </c>
      <c r="O11" s="54">
        <f>48+27</f>
        <v>75</v>
      </c>
      <c r="P11" s="54">
        <v>5</v>
      </c>
      <c r="Q11" s="3"/>
    </row>
    <row r="12" spans="1:17" ht="20.100000000000001" customHeight="1">
      <c r="A12" s="48" t="s">
        <v>8</v>
      </c>
      <c r="B12" s="58">
        <f>C12+P12</f>
        <v>16705</v>
      </c>
      <c r="C12" s="59">
        <v>16225</v>
      </c>
      <c r="D12" s="59">
        <v>7611</v>
      </c>
      <c r="E12" s="59">
        <v>8614</v>
      </c>
      <c r="F12" s="59">
        <f>F10-F11</f>
        <v>5574</v>
      </c>
      <c r="G12" s="59">
        <f t="shared" ref="G12:H12" si="0">G10-G11</f>
        <v>5376</v>
      </c>
      <c r="H12" s="59">
        <f t="shared" si="0"/>
        <v>5275</v>
      </c>
      <c r="I12" s="59" t="s">
        <v>36</v>
      </c>
      <c r="J12" s="59" t="s">
        <v>36</v>
      </c>
      <c r="K12" s="59" t="s">
        <v>36</v>
      </c>
      <c r="L12" s="59" t="s">
        <v>36</v>
      </c>
      <c r="M12" s="59" t="s">
        <v>36</v>
      </c>
      <c r="N12" s="59" t="s">
        <v>36</v>
      </c>
      <c r="O12" s="59" t="s">
        <v>36</v>
      </c>
      <c r="P12" s="59">
        <f>28+452</f>
        <v>480</v>
      </c>
      <c r="Q12" s="3"/>
    </row>
  </sheetData>
  <phoneticPr fontId="1"/>
  <printOptions horizontalCentered="1" gridLinesSet="0"/>
  <pageMargins left="0.78740157480314965" right="0.78740157480314965" top="0.59055118110236227" bottom="0.59055118110236227" header="0.31496062992125984" footer="0.31496062992125984"/>
  <pageSetup paperSize="9" scale="92" fitToHeight="0" orientation="portrait" r:id="rId1"/>
  <headerFooter alignWithMargins="0"/>
  <ignoredErrors>
    <ignoredError sqref="A7:A8 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19-04(1)</vt:lpstr>
      <vt:lpstr>19-04(2)</vt:lpstr>
      <vt:lpstr>'19-04(1)'!_Tag2</vt:lpstr>
      <vt:lpstr>'19-04(2)'!_Tag4</vt:lpstr>
      <vt:lpstr>'19-04(1)'!_Top1</vt:lpstr>
      <vt:lpstr>'19-04(2)'!_TOP2</vt:lpstr>
      <vt:lpstr>'19-04(1)'!K_Top1</vt:lpstr>
      <vt:lpstr>'19-04(2)'!K_TOP2</vt:lpstr>
      <vt:lpstr>'19-04(1)'!Last1</vt:lpstr>
      <vt:lpstr>'19-04(2)'!LAST2</vt:lpstr>
      <vt:lpstr>'19-04(1)'!Print_Area</vt:lpstr>
      <vt:lpstr>'19-04(2)'!Print_Area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 Association</dc:creator>
  <cp:lastModifiedBy>kumamoto</cp:lastModifiedBy>
  <cp:lastPrinted>2021-11-19T02:25:19Z</cp:lastPrinted>
  <dcterms:created xsi:type="dcterms:W3CDTF">1996-08-23T01:56:33Z</dcterms:created>
  <dcterms:modified xsi:type="dcterms:W3CDTF">2021-11-19T02:33:50Z</dcterms:modified>
</cp:coreProperties>
</file>