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3 市町村等→県\27 南阿蘇村\【完】水道\0217\"/>
    </mc:Choice>
  </mc:AlternateContent>
  <workbookProtection workbookAlgorithmName="SHA-512" workbookHashValue="SAkAUYAJxKD+ogvFuzkxWev37H6VJ2oYTdsrgF77EYsqBZK4M1y3LAUZ+ZJjVkoH8DEO1k15lGe+fq0cSLRISA==" workbookSaltValue="gJVKvmm2Aw/Gf98A0yyQuQ==" workbookSpinCount="100000" lockStructure="1"/>
  <bookViews>
    <workbookView xWindow="0" yWindow="0" windowWidth="20490" windowHeight="705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<sst xmlns="http://schemas.openxmlformats.org/spreadsheetml/2006/main" count="228" uniqueCount="112">
  <si>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</si>
  <si>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</si>
  <si>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</si>
  <si>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</si>
  <si>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</si>
  <si>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</si>
  <si>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</si>
  <si>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</si>
  <si>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</si>
  <si>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</si>
  <si>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</si>
  <si>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</si>
  <si>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</si>
  <si>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</si>
  <si>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</si>
  <si>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</si>
  <si>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</si>
  <si>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</si>
  <si>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</si>
  <si>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</si>
  <si>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</si>
  <si>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</si>
  <si>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</si>
  <si>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</si>
  <si>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</si>
  <si>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</si>
  <si>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</si>
  <si>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</si>
  <si>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</si>
  <si>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</si>
  <si>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</si>
  <si>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</si>
  <si>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</si>
  <si>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</si>
  <si>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</si>
  <si>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</si>
  <si>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</si>
  <si>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</si>
  <si>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</si>
  <si>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</si>
  <si>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</si>
  <si>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</si>
  <si>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</si>
  <si>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</si>
  <si>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</si>
  <si>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</si>
  <si>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</si>
  <si>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</si>
  <si>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</si>
  <si>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</si>
  <si>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</si>
  <si>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</si>
  <si>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</si>
  <si>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</si>
  <si>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</si>
  <si>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</si>
  <si>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</si>
  <si>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</si>
  <si>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</si>
  <si>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</si>
  <si>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</si>
  <si>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</si>
  <si>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</si>
  <si>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</si>
  <si>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</si>
  <si>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</si>
  <si>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</si>
  <si>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</si>
  <si>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</si>
  <si>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</si>
  <si>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</si>
  <si>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</si>
  <si>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</si>
  <si>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</si>
  <si>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</si>
  <si>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</si>
  <si>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</si>
  <si>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</si>
  <si>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</si>
  <si>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</si>
  <si>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</si>
  <si>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</si>
  <si>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</si>
  <si>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</si>
  <si>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</si>
  <si>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</si>
  <si>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</si>
  <si>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</si>
  <si>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</si>
  <si>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</si>
  <si>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</si>
  <si>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</si>
  <si>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南阿蘇村</t>
  </si>
  <si>
    <t>法適用</t>
  </si>
  <si>
    <t>水道事業</t>
  </si>
  <si>
    <t>末端給水事業</t>
  </si>
  <si>
    <t>A9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</si>
  <si>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</si>
  <si>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</si>
  <si>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</si>
  <si>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</si>
  <si>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</si>
  <si>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</si>
  <si>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</si>
  <si>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</si>
  <si>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</si>
  <si>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</si>
  <si>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</si>
  <si>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</si>
  <si>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熊本地震で被災した施設の復旧はおおむね完了したが、地震の影響による給水人口・収益の減少、災害復旧事業に伴う企業債、並びに有形固定資産の増加が見込まれることから、事業経営の中長期的な方向性を示す経営戦略を令和２年度において策定した。
　また、令和3年度において、今後10年の事業経営の在り方を示すため第2次水道ビジョンを策定する。
　</t>
    <rPh sb="1" eb="3">
      <t>クマモト</t>
    </rPh>
    <rPh sb="3" eb="5">
      <t>ジシン</t>
    </rPh>
    <rPh sb="6" eb="8">
      <t>ヒサイ</t>
    </rPh>
    <rPh sb="10" eb="12">
      <t>シセツ</t>
    </rPh>
    <rPh sb="13" eb="15">
      <t>フッキュウ</t>
    </rPh>
    <rPh sb="20" eb="22">
      <t>カンリョウ</t>
    </rPh>
    <rPh sb="26" eb="28">
      <t>ジシン</t>
    </rPh>
    <rPh sb="29" eb="31">
      <t>エイキョウ</t>
    </rPh>
    <rPh sb="34" eb="36">
      <t>キュウスイ</t>
    </rPh>
    <rPh sb="36" eb="38">
      <t>ジンコウ</t>
    </rPh>
    <rPh sb="39" eb="41">
      <t>シュウエキ</t>
    </rPh>
    <rPh sb="42" eb="44">
      <t>ゲンショウ</t>
    </rPh>
    <rPh sb="45" eb="47">
      <t>サイガイ</t>
    </rPh>
    <rPh sb="47" eb="49">
      <t>フッキュウ</t>
    </rPh>
    <rPh sb="49" eb="51">
      <t>ジギョウ</t>
    </rPh>
    <rPh sb="52" eb="53">
      <t>トモナ</t>
    </rPh>
    <rPh sb="54" eb="56">
      <t>キギョウ</t>
    </rPh>
    <rPh sb="56" eb="57">
      <t>サイ</t>
    </rPh>
    <rPh sb="58" eb="59">
      <t>ナラ</t>
    </rPh>
    <rPh sb="61" eb="67">
      <t>ユウケイコテイシサン</t>
    </rPh>
    <rPh sb="68" eb="70">
      <t>ゾウカ</t>
    </rPh>
    <rPh sb="71" eb="73">
      <t>ミコ</t>
    </rPh>
    <rPh sb="81" eb="83">
      <t>ジギョウ</t>
    </rPh>
    <rPh sb="83" eb="85">
      <t>ケイエイ</t>
    </rPh>
    <rPh sb="86" eb="90">
      <t>チュウチョウキテキ</t>
    </rPh>
    <rPh sb="91" eb="94">
      <t>ホウコウセイ</t>
    </rPh>
    <rPh sb="95" eb="96">
      <t>シメ</t>
    </rPh>
    <rPh sb="97" eb="101">
      <t>ケイエイセンリャク</t>
    </rPh>
    <rPh sb="111" eb="113">
      <t>サクテイ</t>
    </rPh>
    <rPh sb="121" eb="123">
      <t>レイワ</t>
    </rPh>
    <rPh sb="124" eb="126">
      <t>ネンド</t>
    </rPh>
    <rPh sb="131" eb="133">
      <t>コンゴ</t>
    </rPh>
    <rPh sb="135" eb="136">
      <t>ネン</t>
    </rPh>
    <rPh sb="137" eb="139">
      <t>ジギョウ</t>
    </rPh>
    <rPh sb="139" eb="141">
      <t>ケイエイ</t>
    </rPh>
    <rPh sb="142" eb="143">
      <t>ア</t>
    </rPh>
    <rPh sb="144" eb="145">
      <t>カタ</t>
    </rPh>
    <rPh sb="146" eb="147">
      <t>シメ</t>
    </rPh>
    <rPh sb="150" eb="151">
      <t>ダイ</t>
    </rPh>
    <rPh sb="152" eb="153">
      <t>ジ</t>
    </rPh>
    <rPh sb="153" eb="155">
      <t>スイドウ</t>
    </rPh>
    <rPh sb="160" eb="162">
      <t>サクテイ</t>
    </rPh>
    <phoneticPr fontId="4"/>
  </si>
  <si>
    <t>　熊本地震により被災した施設の大部分は、復旧にあわせて更新をおこなったが、未だ耐用年数を超えた施設も多く、経営に与える影響を考慮しながら、計画的な整備を進めていく。</t>
    <rPh sb="1" eb="3">
      <t>クマモト</t>
    </rPh>
    <rPh sb="3" eb="5">
      <t>ジシン</t>
    </rPh>
    <rPh sb="8" eb="10">
      <t>ヒサイ</t>
    </rPh>
    <rPh sb="12" eb="14">
      <t>シセツ</t>
    </rPh>
    <rPh sb="15" eb="18">
      <t>ダイブブン</t>
    </rPh>
    <rPh sb="20" eb="22">
      <t>フッキュウ</t>
    </rPh>
    <rPh sb="27" eb="29">
      <t>コウシン</t>
    </rPh>
    <rPh sb="37" eb="38">
      <t>イマ</t>
    </rPh>
    <rPh sb="39" eb="41">
      <t>タイヨウ</t>
    </rPh>
    <rPh sb="41" eb="43">
      <t>ネンスウ</t>
    </rPh>
    <rPh sb="44" eb="45">
      <t>コ</t>
    </rPh>
    <rPh sb="47" eb="49">
      <t>シセツ</t>
    </rPh>
    <rPh sb="50" eb="51">
      <t>オオ</t>
    </rPh>
    <rPh sb="53" eb="55">
      <t>ケイエイ</t>
    </rPh>
    <rPh sb="56" eb="57">
      <t>アタ</t>
    </rPh>
    <rPh sb="59" eb="61">
      <t>エイキョウ</t>
    </rPh>
    <rPh sb="62" eb="64">
      <t>コウリョ</t>
    </rPh>
    <rPh sb="69" eb="72">
      <t>ケイカクテキ</t>
    </rPh>
    <rPh sb="73" eb="75">
      <t>セイビ</t>
    </rPh>
    <rPh sb="76" eb="77">
      <t>スス</t>
    </rPh>
    <phoneticPr fontId="4"/>
  </si>
  <si>
    <t>　熊本地震からの復旧・復興はおおむね完了したが給水人口の減少、並びに企業債の償還等、課題は山積している。
　平成２８年度以降の分析数値は、地震の影響で一部異常値があったものの、今後は安定するものと見込まれる。各表の分析は次のとおりである。
①　経常収支比率は、熊本地震からの給水人口の減
　少に加えて被害施設等の更新を終えたことで、企
　業債償還並びに原価償却の増加により悪化。これ
　に伴い一般会計補助金の受入により、単年度収支
　を黒字化していることによる。
　今後は料金改定を含めた経営改善を講じていく。
③　流動比率については、災害復旧事業に伴い流動
　負債が増加したことによる。
④　企業債残高対給水収益比率は災害復旧事業に伴
　う企業債借入により、今後増加が予想される。
⑤　給水人口の減少による。
　令和2年度に策定した経営戦略、並びに令和3年度策定予定の水道ビジョンを今後の事業経営に反映させていく。</t>
    <rPh sb="1" eb="3">
      <t>クマモト</t>
    </rPh>
    <rPh sb="3" eb="5">
      <t>ジシン</t>
    </rPh>
    <rPh sb="8" eb="10">
      <t>フッキュウ</t>
    </rPh>
    <rPh sb="11" eb="13">
      <t>フッコウ</t>
    </rPh>
    <rPh sb="18" eb="20">
      <t>カンリョウ</t>
    </rPh>
    <rPh sb="23" eb="25">
      <t>キュウスイ</t>
    </rPh>
    <rPh sb="28" eb="30">
      <t>ゲンショウ</t>
    </rPh>
    <rPh sb="31" eb="32">
      <t>ナラ</t>
    </rPh>
    <rPh sb="34" eb="36">
      <t>キギョウ</t>
    </rPh>
    <rPh sb="36" eb="37">
      <t>サイ</t>
    </rPh>
    <rPh sb="42" eb="44">
      <t>カダイ</t>
    </rPh>
    <rPh sb="45" eb="47">
      <t>サンセキ</t>
    </rPh>
    <rPh sb="54" eb="56">
      <t>ヘイセイ</t>
    </rPh>
    <rPh sb="58" eb="60">
      <t>ネンド</t>
    </rPh>
    <rPh sb="60" eb="62">
      <t>イコウ</t>
    </rPh>
    <rPh sb="63" eb="65">
      <t>ブンセキ</t>
    </rPh>
    <rPh sb="65" eb="67">
      <t>スウチ</t>
    </rPh>
    <rPh sb="69" eb="71">
      <t>ジシン</t>
    </rPh>
    <rPh sb="72" eb="74">
      <t>エイキョウ</t>
    </rPh>
    <rPh sb="75" eb="77">
      <t>イチブ</t>
    </rPh>
    <rPh sb="77" eb="80">
      <t>イジョウチ</t>
    </rPh>
    <rPh sb="88" eb="90">
      <t>コンゴ</t>
    </rPh>
    <rPh sb="91" eb="93">
      <t>アンテイ</t>
    </rPh>
    <rPh sb="98" eb="100">
      <t>ミコ</t>
    </rPh>
    <rPh sb="104" eb="106">
      <t>カクヒョウ</t>
    </rPh>
    <rPh sb="107" eb="109">
      <t>ブンセキ</t>
    </rPh>
    <rPh sb="110" eb="111">
      <t>ツギ</t>
    </rPh>
    <rPh sb="122" eb="124">
      <t>ケイジョウ</t>
    </rPh>
    <rPh sb="124" eb="126">
      <t>シュウシ</t>
    </rPh>
    <rPh sb="126" eb="128">
      <t>ヒリツ</t>
    </rPh>
    <rPh sb="130" eb="132">
      <t>クマモト</t>
    </rPh>
    <rPh sb="132" eb="134">
      <t>ジシン</t>
    </rPh>
    <rPh sb="137" eb="139">
      <t>キュウスイ</t>
    </rPh>
    <rPh sb="139" eb="141">
      <t>ジンコウ</t>
    </rPh>
    <rPh sb="147" eb="148">
      <t>クワ</t>
    </rPh>
    <rPh sb="150" eb="152">
      <t>ヒガイ</t>
    </rPh>
    <rPh sb="152" eb="154">
      <t>シセツ</t>
    </rPh>
    <rPh sb="154" eb="155">
      <t>トウ</t>
    </rPh>
    <rPh sb="156" eb="158">
      <t>コウシン</t>
    </rPh>
    <rPh sb="159" eb="160">
      <t>オ</t>
    </rPh>
    <rPh sb="170" eb="171">
      <t>サイ</t>
    </rPh>
    <rPh sb="173" eb="174">
      <t>ナラ</t>
    </rPh>
    <rPh sb="178" eb="180">
      <t>ショウキャク</t>
    </rPh>
    <rPh sb="181" eb="183">
      <t>ゾウカ</t>
    </rPh>
    <rPh sb="186" eb="188">
      <t>アッカ</t>
    </rPh>
    <rPh sb="194" eb="195">
      <t>トモナ</t>
    </rPh>
    <rPh sb="196" eb="198">
      <t>イッパン</t>
    </rPh>
    <rPh sb="204" eb="206">
      <t>ウケイレ</t>
    </rPh>
    <rPh sb="210" eb="213">
      <t>タンネンド</t>
    </rPh>
    <rPh sb="213" eb="215">
      <t>シュウシ</t>
    </rPh>
    <rPh sb="218" eb="221">
      <t>クロジカ</t>
    </rPh>
    <rPh sb="233" eb="235">
      <t>コンゴ</t>
    </rPh>
    <rPh sb="236" eb="238">
      <t>リョウキン</t>
    </rPh>
    <rPh sb="238" eb="240">
      <t>カイテイ</t>
    </rPh>
    <rPh sb="241" eb="242">
      <t>フク</t>
    </rPh>
    <rPh sb="244" eb="246">
      <t>ケイエイ</t>
    </rPh>
    <rPh sb="246" eb="248">
      <t>カイゼン</t>
    </rPh>
    <rPh sb="249" eb="250">
      <t>コウ</t>
    </rPh>
    <rPh sb="258" eb="260">
      <t>リュウドウ</t>
    </rPh>
    <rPh sb="260" eb="262">
      <t>ヒリツ</t>
    </rPh>
    <rPh sb="268" eb="270">
      <t>サイガイ</t>
    </rPh>
    <rPh sb="270" eb="272">
      <t>フッキュウ</t>
    </rPh>
    <rPh sb="272" eb="274">
      <t>ジギョウ</t>
    </rPh>
    <rPh sb="275" eb="276">
      <t>トモナ</t>
    </rPh>
    <rPh sb="277" eb="279">
      <t>リュウドウ</t>
    </rPh>
    <rPh sb="281" eb="283">
      <t>フサイ</t>
    </rPh>
    <rPh sb="284" eb="286">
      <t>ゾウカ</t>
    </rPh>
    <rPh sb="297" eb="299">
      <t>キギョウ</t>
    </rPh>
    <rPh sb="299" eb="300">
      <t>サイ</t>
    </rPh>
    <rPh sb="300" eb="302">
      <t>ザンダカ</t>
    </rPh>
    <rPh sb="302" eb="303">
      <t>タイ</t>
    </rPh>
    <rPh sb="303" eb="305">
      <t>キュウスイ</t>
    </rPh>
    <rPh sb="305" eb="307">
      <t>シュウエキ</t>
    </rPh>
    <rPh sb="307" eb="309">
      <t>ヒリツ</t>
    </rPh>
    <rPh sb="310" eb="312">
      <t>サイガイ</t>
    </rPh>
    <rPh sb="312" eb="314">
      <t>フッキュウ</t>
    </rPh>
    <rPh sb="314" eb="316">
      <t>ジギョウ</t>
    </rPh>
    <rPh sb="317" eb="318">
      <t>トモナ</t>
    </rPh>
    <rPh sb="321" eb="323">
      <t>キギョウ</t>
    </rPh>
    <rPh sb="323" eb="324">
      <t>サイ</t>
    </rPh>
    <rPh sb="324" eb="326">
      <t>カリイレ</t>
    </rPh>
    <rPh sb="330" eb="332">
      <t>コンゴ</t>
    </rPh>
    <rPh sb="332" eb="334">
      <t>ゾウカ</t>
    </rPh>
    <rPh sb="335" eb="337">
      <t>ヨソウ</t>
    </rPh>
    <rPh sb="344" eb="346">
      <t>キュウスイ</t>
    </rPh>
    <rPh sb="346" eb="348">
      <t>ジンコウ</t>
    </rPh>
    <rPh sb="349" eb="351">
      <t>ゲンショウ</t>
    </rPh>
    <rPh sb="359" eb="361">
      <t>レイワ</t>
    </rPh>
    <rPh sb="362" eb="364">
      <t>ネンド</t>
    </rPh>
    <rPh sb="365" eb="367">
      <t>サクテイ</t>
    </rPh>
    <rPh sb="369" eb="371">
      <t>ケイエイ</t>
    </rPh>
    <rPh sb="371" eb="373">
      <t>センリャク</t>
    </rPh>
    <rPh sb="374" eb="375">
      <t>ナラ</t>
    </rPh>
    <rPh sb="377" eb="379">
      <t>レイワ</t>
    </rPh>
    <rPh sb="380" eb="382">
      <t>ネンド</t>
    </rPh>
    <rPh sb="382" eb="384">
      <t>サクテイ</t>
    </rPh>
    <rPh sb="384" eb="386">
      <t>ヨテイ</t>
    </rPh>
    <rPh sb="387" eb="389">
      <t>スイドウ</t>
    </rPh>
    <rPh sb="394" eb="396">
      <t>コンゴ</t>
    </rPh>
    <rPh sb="397" eb="399">
      <t>ジギョウ</t>
    </rPh>
    <rPh sb="399" eb="401">
      <t>ケイエイ</t>
    </rPh>
    <rPh sb="402" eb="404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</si>
</sst>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6-473E-9314-1A1FEC231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0.4</c:v>
                </c:pt>
                <c:pt idx="2">
                  <c:v>0.32</c:v>
                </c:pt>
                <c:pt idx="3">
                  <c:v>0.81</c:v>
                </c:pt>
                <c:pt idx="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6-473E-9314-1A1FEC231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8.93</c:v>
                </c:pt>
                <c:pt idx="1">
                  <c:v>11.7</c:v>
                </c:pt>
                <c:pt idx="2">
                  <c:v>13.14</c:v>
                </c:pt>
                <c:pt idx="3">
                  <c:v>12.47</c:v>
                </c:pt>
                <c:pt idx="4">
                  <c:v>12.22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D-41DF-959A-CA828623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41.09</c:v>
                </c:pt>
                <c:pt idx="1">
                  <c:v>38.979999999999997</c:v>
                </c:pt>
                <c:pt idx="2">
                  <c:v>39.61</c:v>
                </c:pt>
                <c:pt idx="3">
                  <c:v>41.06</c:v>
                </c:pt>
                <c:pt idx="4">
                  <c:v>39.94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D-41DF-959A-CA828623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0-40BF-B332-96BB86BE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75.010000000000005</c:v>
                </c:pt>
                <c:pt idx="2">
                  <c:v>72.959999999999994</c:v>
                </c:pt>
                <c:pt idx="3">
                  <c:v>72.42</c:v>
                </c:pt>
                <c:pt idx="4">
                  <c:v>69.41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0-40BF-B332-96BB86BE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88.41</c:v>
                </c:pt>
                <c:pt idx="1">
                  <c:v>154.41</c:v>
                </c:pt>
                <c:pt idx="2">
                  <c:v>84.05</c:v>
                </c:pt>
                <c:pt idx="3">
                  <c:v>106.66</c:v>
                </c:pt>
                <c:pt idx="4">
                  <c:v>124.91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F-4D17-BE58-FF25851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114.74</c:v>
                </c:pt>
                <c:pt idx="1">
                  <c:v>104.85</c:v>
                </c:pt>
                <c:pt idx="2">
                  <c:v>107.64</c:v>
                </c:pt>
                <c:pt idx="3">
                  <c:v>108.22</c:v>
                </c:pt>
                <c:pt idx="4">
                  <c:v>114.22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F-4D17-BE58-FF258519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61.26</c:v>
                </c:pt>
                <c:pt idx="1">
                  <c:v>62.98</c:v>
                </c:pt>
                <c:pt idx="2">
                  <c:v>64.64</c:v>
                </c:pt>
                <c:pt idx="3">
                  <c:v>35.369999999999997</c:v>
                </c:pt>
                <c:pt idx="4">
                  <c:v>37.479999999999997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4-4E4D-8775-73560D63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51.89</c:v>
                </c:pt>
                <c:pt idx="2">
                  <c:v>54.09</c:v>
                </c:pt>
                <c:pt idx="3">
                  <c:v>52.73</c:v>
                </c:pt>
                <c:pt idx="4">
                  <c:v>53.25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4-4E4D-8775-73560D63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16.84</c:v>
                </c:pt>
                <c:pt idx="1">
                  <c:v>16.84</c:v>
                </c:pt>
                <c:pt idx="2">
                  <c:v>16.84</c:v>
                </c:pt>
                <c:pt idx="3">
                  <c:v>16.84</c:v>
                </c:pt>
                <c:pt idx="4">
                  <c:v>16.84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4-4324-A5D6-730978BB5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14.01</c:v>
                </c:pt>
                <c:pt idx="1">
                  <c:v>14.74</c:v>
                </c:pt>
                <c:pt idx="2">
                  <c:v>18.68</c:v>
                </c:pt>
                <c:pt idx="3">
                  <c:v>19.91</c:v>
                </c:pt>
                <c:pt idx="4">
                  <c:v>23.02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4-4324-A5D6-730978BB5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A-4211-8BD3-CEF4CF693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27.19</c:v>
                </c:pt>
                <c:pt idx="1">
                  <c:v>27.52</c:v>
                </c:pt>
                <c:pt idx="2">
                  <c:v>30.84</c:v>
                </c:pt>
                <c:pt idx="3">
                  <c:v>25.29</c:v>
                </c:pt>
                <c:pt idx="4">
                  <c:v>22.71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A-4211-8BD3-CEF4CF693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46655.22</c:v>
                </c:pt>
                <c:pt idx="1">
                  <c:v>15310.51</c:v>
                </c:pt>
                <c:pt idx="2">
                  <c:v>52813.52</c:v>
                </c:pt>
                <c:pt idx="3">
                  <c:v>33002.129999999997</c:v>
                </c:pt>
                <c:pt idx="4">
                  <c:v>1594.34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D-427C-8CFD-1A8AC2A5B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477.44</c:v>
                </c:pt>
                <c:pt idx="1">
                  <c:v>445.85</c:v>
                </c:pt>
                <c:pt idx="2">
                  <c:v>450.54</c:v>
                </c:pt>
                <c:pt idx="3">
                  <c:v>348.88</c:v>
                </c:pt>
                <c:pt idx="4">
                  <c:v>381.07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D-427C-8CFD-1A8AC2A5B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600.07000000000005</c:v>
                </c:pt>
                <c:pt idx="1">
                  <c:v>559.4</c:v>
                </c:pt>
                <c:pt idx="2">
                  <c:v>673.74</c:v>
                </c:pt>
                <c:pt idx="3">
                  <c:v>917.94</c:v>
                </c:pt>
                <c:pt idx="4">
                  <c:v>890.9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E-4988-8636-6EB371BC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485.75</c:v>
                </c:pt>
                <c:pt idx="1">
                  <c:v>516.34</c:v>
                </c:pt>
                <c:pt idx="2">
                  <c:v>496.56</c:v>
                </c:pt>
                <c:pt idx="3">
                  <c:v>540.38</c:v>
                </c:pt>
                <c:pt idx="4">
                  <c:v>556.47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E-4988-8636-6EB371BC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11.19</c:v>
                </c:pt>
                <c:pt idx="1">
                  <c:v>66.67</c:v>
                </c:pt>
                <c:pt idx="2">
                  <c:v>80.27</c:v>
                </c:pt>
                <c:pt idx="3">
                  <c:v>60.35</c:v>
                </c:pt>
                <c:pt idx="4">
                  <c:v>63.14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F-46E0-83D2-4F7FB83A4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83.59</c:v>
                </c:pt>
                <c:pt idx="1">
                  <c:v>83.27</c:v>
                </c:pt>
                <c:pt idx="2">
                  <c:v>84.9</c:v>
                </c:pt>
                <c:pt idx="3">
                  <c:v>83.22</c:v>
                </c:pt>
                <c:pt idx="4">
                  <c:v>78.67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F-46E0-83D2-4F7FB83A4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1042.75</c:v>
                </c:pt>
                <c:pt idx="1">
                  <c:v>194.7</c:v>
                </c:pt>
                <c:pt idx="2">
                  <c:v>156.12</c:v>
                </c:pt>
                <c:pt idx="3">
                  <c:v>209.18</c:v>
                </c:pt>
                <c:pt idx="4">
                  <c:v>207.08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7-42EE-B871-B34DA01D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230.22</c:v>
                </c:pt>
                <c:pt idx="1">
                  <c:v>228.81</c:v>
                </c:pt>
                <c:pt idx="2">
                  <c:v>231.9</c:v>
                </c:pt>
                <c:pt idx="3">
                  <c:v>234.17</c:v>
                </c:pt>
                <c:pt idx="4">
                  <c:v>257.95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C7-42EE-B871-B34DA01D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熊本県　南阿蘇村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A9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10373</v>
      </c>
      <c r="AM8" s="71"/>
      <c r="AN8" s="71"/>
      <c r="AO8" s="71"/>
      <c r="AP8" s="71"/>
      <c r="AQ8" s="71"/>
      <c r="AR8" s="71"/>
      <c r="AS8" s="71"/>
      <c r="AT8" s="67">
        <f>データ!$S$6</f>
        <v>137.32</v>
      </c>
      <c r="AU8" s="68"/>
      <c r="AV8" s="68"/>
      <c r="AW8" s="68"/>
      <c r="AX8" s="68"/>
      <c r="AY8" s="68"/>
      <c r="AZ8" s="68"/>
      <c r="BA8" s="68"/>
      <c r="BB8" s="70">
        <f>データ!$T$6</f>
        <v>75.540000000000006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79.08</v>
      </c>
      <c r="J10" s="68"/>
      <c r="K10" s="68"/>
      <c r="L10" s="68"/>
      <c r="M10" s="68"/>
      <c r="N10" s="68"/>
      <c r="O10" s="69"/>
      <c r="P10" s="70">
        <f>データ!$P$6</f>
        <v>5.81</v>
      </c>
      <c r="Q10" s="70"/>
      <c r="R10" s="70"/>
      <c r="S10" s="70"/>
      <c r="T10" s="70"/>
      <c r="U10" s="70"/>
      <c r="V10" s="70"/>
      <c r="W10" s="71">
        <f>データ!$Q$6</f>
        <v>2200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600</v>
      </c>
      <c r="AM10" s="71"/>
      <c r="AN10" s="71"/>
      <c r="AO10" s="71"/>
      <c r="AP10" s="71"/>
      <c r="AQ10" s="71"/>
      <c r="AR10" s="71"/>
      <c r="AS10" s="71"/>
      <c r="AT10" s="67">
        <f>データ!$V$6</f>
        <v>4.26</v>
      </c>
      <c r="AU10" s="68"/>
      <c r="AV10" s="68"/>
      <c r="AW10" s="68"/>
      <c r="AX10" s="68"/>
      <c r="AY10" s="68"/>
      <c r="AZ10" s="68"/>
      <c r="BA10" s="68"/>
      <c r="BB10" s="70">
        <f>データ!$W$6</f>
        <v>140.85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109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dHO20yx/2mNzZ9G8NmjSuzUZIPBAiOhCle4rvtf9lkrez2uyy5+owjXDsDKQgabeqbmlQef7rWFkodADJ6E/0w==" saltValue="BCkvnS4SNxaPxhkIOSDnF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2020</v>
      </c>
      <c r="C6" s="34">
        <f t="shared" ref="C6:W6" si="3">C7</f>
        <v>434337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南阿蘇村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 t="str">
        <f t="shared" si="3"/>
        <v>自治体職員</v>
      </c>
      <c r="N6" s="35" t="str">
        <f t="shared" si="3"/>
        <v>-</v>
      </c>
      <c r="O6" s="35">
        <f t="shared" si="3"/>
        <v>79.08</v>
      </c>
      <c r="P6" s="35">
        <f t="shared" si="3"/>
        <v>5.81</v>
      </c>
      <c r="Q6" s="35">
        <f t="shared" si="3"/>
        <v>2200</v>
      </c>
      <c r="R6" s="35">
        <f t="shared" si="3"/>
        <v>10373</v>
      </c>
      <c r="S6" s="35">
        <f t="shared" si="3"/>
        <v>137.32</v>
      </c>
      <c r="T6" s="35">
        <f t="shared" si="3"/>
        <v>75.540000000000006</v>
      </c>
      <c r="U6" s="35">
        <f t="shared" si="3"/>
        <v>600</v>
      </c>
      <c r="V6" s="35">
        <f t="shared" si="3"/>
        <v>4.26</v>
      </c>
      <c r="W6" s="35">
        <f t="shared" si="3"/>
        <v>140.85</v>
      </c>
      <c r="X6" s="36">
        <f>IF(X7="",NA(),X7)</f>
        <v>88.41</v>
      </c>
      <c r="Y6" s="36">
        <f t="shared" ref="Y6:AG6" si="4">IF(Y7="",NA(),Y7)</f>
        <v>154.41</v>
      </c>
      <c r="Z6" s="36">
        <f t="shared" si="4"/>
        <v>84.05</v>
      </c>
      <c r="AA6" s="36">
        <f t="shared" si="4"/>
        <v>106.66</v>
      </c>
      <c r="AB6" s="36">
        <f t="shared" si="4"/>
        <v>124.91</v>
      </c>
      <c r="AC6" s="36">
        <f t="shared" si="4"/>
        <v>114.74</v>
      </c>
      <c r="AD6" s="36">
        <f t="shared" si="4"/>
        <v>104.85</v>
      </c>
      <c r="AE6" s="36">
        <f t="shared" si="4"/>
        <v>107.64</v>
      </c>
      <c r="AF6" s="36">
        <f t="shared" si="4"/>
        <v>108.22</v>
      </c>
      <c r="AG6" s="36">
        <f t="shared" si="4"/>
        <v>114.22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27.19</v>
      </c>
      <c r="AO6" s="36">
        <f t="shared" si="5"/>
        <v>27.52</v>
      </c>
      <c r="AP6" s="36">
        <f t="shared" si="5"/>
        <v>30.84</v>
      </c>
      <c r="AQ6" s="36">
        <f t="shared" si="5"/>
        <v>25.29</v>
      </c>
      <c r="AR6" s="36">
        <f t="shared" si="5"/>
        <v>22.71</v>
      </c>
      <c r="AS6" s="35" t="str">
        <f>IF(AS7="","",IF(AS7="-","【-】","【"&amp;SUBSTITUTE(TEXT(AS7,"#,##0.00"),"-","△")&amp;"】"))</f>
        <v>【1.15】</v>
      </c>
      <c r="AT6" s="36">
        <f>IF(AT7="",NA(),AT7)</f>
        <v>46655.22</v>
      </c>
      <c r="AU6" s="36">
        <f t="shared" ref="AU6:BC6" si="6">IF(AU7="",NA(),AU7)</f>
        <v>15310.51</v>
      </c>
      <c r="AV6" s="36">
        <f t="shared" si="6"/>
        <v>52813.52</v>
      </c>
      <c r="AW6" s="36">
        <f t="shared" si="6"/>
        <v>33002.129999999997</v>
      </c>
      <c r="AX6" s="36">
        <f t="shared" si="6"/>
        <v>1594.34</v>
      </c>
      <c r="AY6" s="36">
        <f t="shared" si="6"/>
        <v>477.44</v>
      </c>
      <c r="AZ6" s="36">
        <f t="shared" si="6"/>
        <v>445.85</v>
      </c>
      <c r="BA6" s="36">
        <f t="shared" si="6"/>
        <v>450.54</v>
      </c>
      <c r="BB6" s="36">
        <f t="shared" si="6"/>
        <v>348.88</v>
      </c>
      <c r="BC6" s="36">
        <f t="shared" si="6"/>
        <v>381.07</v>
      </c>
      <c r="BD6" s="35" t="str">
        <f>IF(BD7="","",IF(BD7="-","【-】","【"&amp;SUBSTITUTE(TEXT(BD7,"#,##0.00"),"-","△")&amp;"】"))</f>
        <v>【260.31】</v>
      </c>
      <c r="BE6" s="36">
        <f>IF(BE7="",NA(),BE7)</f>
        <v>600.07000000000005</v>
      </c>
      <c r="BF6" s="36">
        <f t="shared" ref="BF6:BN6" si="7">IF(BF7="",NA(),BF7)</f>
        <v>559.4</v>
      </c>
      <c r="BG6" s="36">
        <f t="shared" si="7"/>
        <v>673.74</v>
      </c>
      <c r="BH6" s="36">
        <f t="shared" si="7"/>
        <v>917.94</v>
      </c>
      <c r="BI6" s="36">
        <f t="shared" si="7"/>
        <v>890.9</v>
      </c>
      <c r="BJ6" s="36">
        <f t="shared" si="7"/>
        <v>485.75</v>
      </c>
      <c r="BK6" s="36">
        <f t="shared" si="7"/>
        <v>516.34</v>
      </c>
      <c r="BL6" s="36">
        <f t="shared" si="7"/>
        <v>496.56</v>
      </c>
      <c r="BM6" s="36">
        <f t="shared" si="7"/>
        <v>540.38</v>
      </c>
      <c r="BN6" s="36">
        <f t="shared" si="7"/>
        <v>556.47</v>
      </c>
      <c r="BO6" s="35" t="str">
        <f>IF(BO7="","",IF(BO7="-","【-】","【"&amp;SUBSTITUTE(TEXT(BO7,"#,##0.00"),"-","△")&amp;"】"))</f>
        <v>【275.67】</v>
      </c>
      <c r="BP6" s="36">
        <f>IF(BP7="",NA(),BP7)</f>
        <v>11.19</v>
      </c>
      <c r="BQ6" s="36">
        <f t="shared" ref="BQ6:BY6" si="8">IF(BQ7="",NA(),BQ7)</f>
        <v>66.67</v>
      </c>
      <c r="BR6" s="36">
        <f t="shared" si="8"/>
        <v>80.27</v>
      </c>
      <c r="BS6" s="36">
        <f t="shared" si="8"/>
        <v>60.35</v>
      </c>
      <c r="BT6" s="36">
        <f t="shared" si="8"/>
        <v>63.14</v>
      </c>
      <c r="BU6" s="36">
        <f t="shared" si="8"/>
        <v>83.59</v>
      </c>
      <c r="BV6" s="36">
        <f t="shared" si="8"/>
        <v>83.27</v>
      </c>
      <c r="BW6" s="36">
        <f t="shared" si="8"/>
        <v>84.9</v>
      </c>
      <c r="BX6" s="36">
        <f t="shared" si="8"/>
        <v>83.22</v>
      </c>
      <c r="BY6" s="36">
        <f t="shared" si="8"/>
        <v>78.67</v>
      </c>
      <c r="BZ6" s="35" t="str">
        <f>IF(BZ7="","",IF(BZ7="-","【-】","【"&amp;SUBSTITUTE(TEXT(BZ7,"#,##0.00"),"-","△")&amp;"】"))</f>
        <v>【100.05】</v>
      </c>
      <c r="CA6" s="36">
        <f>IF(CA7="",NA(),CA7)</f>
        <v>1042.75</v>
      </c>
      <c r="CB6" s="36">
        <f t="shared" ref="CB6:CJ6" si="9">IF(CB7="",NA(),CB7)</f>
        <v>194.7</v>
      </c>
      <c r="CC6" s="36">
        <f t="shared" si="9"/>
        <v>156.12</v>
      </c>
      <c r="CD6" s="36">
        <f t="shared" si="9"/>
        <v>209.18</v>
      </c>
      <c r="CE6" s="36">
        <f t="shared" si="9"/>
        <v>207.08</v>
      </c>
      <c r="CF6" s="36">
        <f t="shared" si="9"/>
        <v>230.22</v>
      </c>
      <c r="CG6" s="36">
        <f t="shared" si="9"/>
        <v>228.81</v>
      </c>
      <c r="CH6" s="36">
        <f t="shared" si="9"/>
        <v>231.9</v>
      </c>
      <c r="CI6" s="36">
        <f t="shared" si="9"/>
        <v>234.17</v>
      </c>
      <c r="CJ6" s="36">
        <f t="shared" si="9"/>
        <v>257.95</v>
      </c>
      <c r="CK6" s="35" t="str">
        <f>IF(CK7="","",IF(CK7="-","【-】","【"&amp;SUBSTITUTE(TEXT(CK7,"#,##0.00"),"-","△")&amp;"】"))</f>
        <v>【166.40】</v>
      </c>
      <c r="CL6" s="36">
        <f>IF(CL7="",NA(),CL7)</f>
        <v>8.93</v>
      </c>
      <c r="CM6" s="36">
        <f t="shared" ref="CM6:CU6" si="10">IF(CM7="",NA(),CM7)</f>
        <v>11.7</v>
      </c>
      <c r="CN6" s="36">
        <f t="shared" si="10"/>
        <v>13.14</v>
      </c>
      <c r="CO6" s="36">
        <f t="shared" si="10"/>
        <v>12.47</v>
      </c>
      <c r="CP6" s="36">
        <f t="shared" si="10"/>
        <v>12.22</v>
      </c>
      <c r="CQ6" s="36">
        <f t="shared" si="10"/>
        <v>41.09</v>
      </c>
      <c r="CR6" s="36">
        <f t="shared" si="10"/>
        <v>38.979999999999997</v>
      </c>
      <c r="CS6" s="36">
        <f t="shared" si="10"/>
        <v>39.61</v>
      </c>
      <c r="CT6" s="36">
        <f t="shared" si="10"/>
        <v>41.06</v>
      </c>
      <c r="CU6" s="36">
        <f t="shared" si="10"/>
        <v>39.94</v>
      </c>
      <c r="CV6" s="35" t="str">
        <f>IF(CV7="","",IF(CV7="-","【-】","【"&amp;SUBSTITUTE(TEXT(CV7,"#,##0.00"),"-","△")&amp;"】"))</f>
        <v>【60.69】</v>
      </c>
      <c r="CW6" s="36">
        <f>IF(CW7="",NA(),CW7)</f>
        <v>90</v>
      </c>
      <c r="CX6" s="36">
        <f t="shared" ref="CX6:DF6" si="11">IF(CX7="",NA(),CX7)</f>
        <v>90</v>
      </c>
      <c r="CY6" s="36">
        <f t="shared" si="11"/>
        <v>90</v>
      </c>
      <c r="CZ6" s="36">
        <f t="shared" si="11"/>
        <v>90</v>
      </c>
      <c r="DA6" s="36">
        <f t="shared" si="11"/>
        <v>90</v>
      </c>
      <c r="DB6" s="36">
        <f t="shared" si="11"/>
        <v>75.91</v>
      </c>
      <c r="DC6" s="36">
        <f t="shared" si="11"/>
        <v>75.010000000000005</v>
      </c>
      <c r="DD6" s="36">
        <f t="shared" si="11"/>
        <v>72.959999999999994</v>
      </c>
      <c r="DE6" s="36">
        <f t="shared" si="11"/>
        <v>72.42</v>
      </c>
      <c r="DF6" s="36">
        <f t="shared" si="11"/>
        <v>69.41</v>
      </c>
      <c r="DG6" s="35" t="str">
        <f>IF(DG7="","",IF(DG7="-","【-】","【"&amp;SUBSTITUTE(TEXT(DG7,"#,##0.00"),"-","△")&amp;"】"))</f>
        <v>【89.82】</v>
      </c>
      <c r="DH6" s="36">
        <f>IF(DH7="",NA(),DH7)</f>
        <v>61.26</v>
      </c>
      <c r="DI6" s="36">
        <f t="shared" ref="DI6:DQ6" si="12">IF(DI7="",NA(),DI7)</f>
        <v>62.98</v>
      </c>
      <c r="DJ6" s="36">
        <f t="shared" si="12"/>
        <v>64.64</v>
      </c>
      <c r="DK6" s="36">
        <f t="shared" si="12"/>
        <v>35.369999999999997</v>
      </c>
      <c r="DL6" s="36">
        <f t="shared" si="12"/>
        <v>37.479999999999997</v>
      </c>
      <c r="DM6" s="36">
        <f t="shared" si="12"/>
        <v>52.4</v>
      </c>
      <c r="DN6" s="36">
        <f t="shared" si="12"/>
        <v>51.89</v>
      </c>
      <c r="DO6" s="36">
        <f t="shared" si="12"/>
        <v>54.09</v>
      </c>
      <c r="DP6" s="36">
        <f t="shared" si="12"/>
        <v>52.73</v>
      </c>
      <c r="DQ6" s="36">
        <f t="shared" si="12"/>
        <v>53.25</v>
      </c>
      <c r="DR6" s="35" t="str">
        <f>IF(DR7="","",IF(DR7="-","【-】","【"&amp;SUBSTITUTE(TEXT(DR7,"#,##0.00"),"-","△")&amp;"】"))</f>
        <v>【50.19】</v>
      </c>
      <c r="DS6" s="36">
        <f>IF(DS7="",NA(),DS7)</f>
        <v>16.84</v>
      </c>
      <c r="DT6" s="36">
        <f t="shared" ref="DT6:EB6" si="13">IF(DT7="",NA(),DT7)</f>
        <v>16.84</v>
      </c>
      <c r="DU6" s="36">
        <f t="shared" si="13"/>
        <v>16.84</v>
      </c>
      <c r="DV6" s="36">
        <f t="shared" si="13"/>
        <v>16.84</v>
      </c>
      <c r="DW6" s="36">
        <f t="shared" si="13"/>
        <v>16.84</v>
      </c>
      <c r="DX6" s="36">
        <f t="shared" si="13"/>
        <v>14.01</v>
      </c>
      <c r="DY6" s="36">
        <f t="shared" si="13"/>
        <v>14.74</v>
      </c>
      <c r="DZ6" s="36">
        <f t="shared" si="13"/>
        <v>18.68</v>
      </c>
      <c r="EA6" s="36">
        <f t="shared" si="13"/>
        <v>19.91</v>
      </c>
      <c r="EB6" s="36">
        <f t="shared" si="13"/>
        <v>23.02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0.41</v>
      </c>
      <c r="EJ6" s="36">
        <f t="shared" si="14"/>
        <v>0.4</v>
      </c>
      <c r="EK6" s="36">
        <f t="shared" si="14"/>
        <v>0.32</v>
      </c>
      <c r="EL6" s="36">
        <f t="shared" si="14"/>
        <v>0.81</v>
      </c>
      <c r="EM6" s="36">
        <f t="shared" si="14"/>
        <v>0.38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434337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79.08</v>
      </c>
      <c r="P7" s="39">
        <v>5.81</v>
      </c>
      <c r="Q7" s="39">
        <v>2200</v>
      </c>
      <c r="R7" s="39">
        <v>10373</v>
      </c>
      <c r="S7" s="39">
        <v>137.32</v>
      </c>
      <c r="T7" s="39">
        <v>75.540000000000006</v>
      </c>
      <c r="U7" s="39">
        <v>600</v>
      </c>
      <c r="V7" s="39">
        <v>4.26</v>
      </c>
      <c r="W7" s="39">
        <v>140.85</v>
      </c>
      <c r="X7" s="39">
        <v>88.41</v>
      </c>
      <c r="Y7" s="39">
        <v>154.41</v>
      </c>
      <c r="Z7" s="39">
        <v>84.05</v>
      </c>
      <c r="AA7" s="39">
        <v>106.66</v>
      </c>
      <c r="AB7" s="39">
        <v>124.91</v>
      </c>
      <c r="AC7" s="39">
        <v>114.74</v>
      </c>
      <c r="AD7" s="39">
        <v>104.85</v>
      </c>
      <c r="AE7" s="39">
        <v>107.64</v>
      </c>
      <c r="AF7" s="39">
        <v>108.22</v>
      </c>
      <c r="AG7" s="39">
        <v>114.22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27.19</v>
      </c>
      <c r="AO7" s="39">
        <v>27.52</v>
      </c>
      <c r="AP7" s="39">
        <v>30.84</v>
      </c>
      <c r="AQ7" s="39">
        <v>25.29</v>
      </c>
      <c r="AR7" s="39">
        <v>22.71</v>
      </c>
      <c r="AS7" s="39">
        <v>1.1499999999999999</v>
      </c>
      <c r="AT7" s="39">
        <v>46655.22</v>
      </c>
      <c r="AU7" s="39">
        <v>15310.51</v>
      </c>
      <c r="AV7" s="39">
        <v>52813.52</v>
      </c>
      <c r="AW7" s="39">
        <v>33002.129999999997</v>
      </c>
      <c r="AX7" s="39">
        <v>1594.34</v>
      </c>
      <c r="AY7" s="39">
        <v>477.44</v>
      </c>
      <c r="AZ7" s="39">
        <v>445.85</v>
      </c>
      <c r="BA7" s="39">
        <v>450.54</v>
      </c>
      <c r="BB7" s="39">
        <v>348.88</v>
      </c>
      <c r="BC7" s="39">
        <v>381.07</v>
      </c>
      <c r="BD7" s="39">
        <v>260.31</v>
      </c>
      <c r="BE7" s="39">
        <v>600.07000000000005</v>
      </c>
      <c r="BF7" s="39">
        <v>559.4</v>
      </c>
      <c r="BG7" s="39">
        <v>673.74</v>
      </c>
      <c r="BH7" s="39">
        <v>917.94</v>
      </c>
      <c r="BI7" s="39">
        <v>890.9</v>
      </c>
      <c r="BJ7" s="39">
        <v>485.75</v>
      </c>
      <c r="BK7" s="39">
        <v>516.34</v>
      </c>
      <c r="BL7" s="39">
        <v>496.56</v>
      </c>
      <c r="BM7" s="39">
        <v>540.38</v>
      </c>
      <c r="BN7" s="39">
        <v>556.47</v>
      </c>
      <c r="BO7" s="39">
        <v>275.67</v>
      </c>
      <c r="BP7" s="39">
        <v>11.19</v>
      </c>
      <c r="BQ7" s="39">
        <v>66.67</v>
      </c>
      <c r="BR7" s="39">
        <v>80.27</v>
      </c>
      <c r="BS7" s="39">
        <v>60.35</v>
      </c>
      <c r="BT7" s="39">
        <v>63.14</v>
      </c>
      <c r="BU7" s="39">
        <v>83.59</v>
      </c>
      <c r="BV7" s="39">
        <v>83.27</v>
      </c>
      <c r="BW7" s="39">
        <v>84.9</v>
      </c>
      <c r="BX7" s="39">
        <v>83.22</v>
      </c>
      <c r="BY7" s="39">
        <v>78.67</v>
      </c>
      <c r="BZ7" s="39">
        <v>100.05</v>
      </c>
      <c r="CA7" s="39">
        <v>1042.75</v>
      </c>
      <c r="CB7" s="39">
        <v>194.7</v>
      </c>
      <c r="CC7" s="39">
        <v>156.12</v>
      </c>
      <c r="CD7" s="39">
        <v>209.18</v>
      </c>
      <c r="CE7" s="39">
        <v>207.08</v>
      </c>
      <c r="CF7" s="39">
        <v>230.22</v>
      </c>
      <c r="CG7" s="39">
        <v>228.81</v>
      </c>
      <c r="CH7" s="39">
        <v>231.9</v>
      </c>
      <c r="CI7" s="39">
        <v>234.17</v>
      </c>
      <c r="CJ7" s="39">
        <v>257.95</v>
      </c>
      <c r="CK7" s="39">
        <v>166.4</v>
      </c>
      <c r="CL7" s="39">
        <v>8.93</v>
      </c>
      <c r="CM7" s="39">
        <v>11.7</v>
      </c>
      <c r="CN7" s="39">
        <v>13.14</v>
      </c>
      <c r="CO7" s="39">
        <v>12.47</v>
      </c>
      <c r="CP7" s="39">
        <v>12.22</v>
      </c>
      <c r="CQ7" s="39">
        <v>41.09</v>
      </c>
      <c r="CR7" s="39">
        <v>38.979999999999997</v>
      </c>
      <c r="CS7" s="39">
        <v>39.61</v>
      </c>
      <c r="CT7" s="39">
        <v>41.06</v>
      </c>
      <c r="CU7" s="39">
        <v>39.94</v>
      </c>
      <c r="CV7" s="39">
        <v>60.69</v>
      </c>
      <c r="CW7" s="39">
        <v>90</v>
      </c>
      <c r="CX7" s="39">
        <v>90</v>
      </c>
      <c r="CY7" s="39">
        <v>90</v>
      </c>
      <c r="CZ7" s="39">
        <v>90</v>
      </c>
      <c r="DA7" s="39">
        <v>90</v>
      </c>
      <c r="DB7" s="39">
        <v>75.91</v>
      </c>
      <c r="DC7" s="39">
        <v>75.010000000000005</v>
      </c>
      <c r="DD7" s="39">
        <v>72.959999999999994</v>
      </c>
      <c r="DE7" s="39">
        <v>72.42</v>
      </c>
      <c r="DF7" s="39">
        <v>69.41</v>
      </c>
      <c r="DG7" s="39">
        <v>89.82</v>
      </c>
      <c r="DH7" s="39">
        <v>61.26</v>
      </c>
      <c r="DI7" s="39">
        <v>62.98</v>
      </c>
      <c r="DJ7" s="39">
        <v>64.64</v>
      </c>
      <c r="DK7" s="39">
        <v>35.369999999999997</v>
      </c>
      <c r="DL7" s="39">
        <v>37.479999999999997</v>
      </c>
      <c r="DM7" s="39">
        <v>52.4</v>
      </c>
      <c r="DN7" s="39">
        <v>51.89</v>
      </c>
      <c r="DO7" s="39">
        <v>54.09</v>
      </c>
      <c r="DP7" s="39">
        <v>52.73</v>
      </c>
      <c r="DQ7" s="39">
        <v>53.25</v>
      </c>
      <c r="DR7" s="39">
        <v>50.19</v>
      </c>
      <c r="DS7" s="39">
        <v>16.84</v>
      </c>
      <c r="DT7" s="39">
        <v>16.84</v>
      </c>
      <c r="DU7" s="39">
        <v>16.84</v>
      </c>
      <c r="DV7" s="39">
        <v>16.84</v>
      </c>
      <c r="DW7" s="39">
        <v>16.84</v>
      </c>
      <c r="DX7" s="39">
        <v>14.01</v>
      </c>
      <c r="DY7" s="39">
        <v>14.74</v>
      </c>
      <c r="DZ7" s="39">
        <v>18.68</v>
      </c>
      <c r="EA7" s="39">
        <v>19.91</v>
      </c>
      <c r="EB7" s="39">
        <v>23.02</v>
      </c>
      <c r="EC7" s="39">
        <v>20.63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0.41</v>
      </c>
      <c r="EJ7" s="39">
        <v>0.4</v>
      </c>
      <c r="EK7" s="39">
        <v>0.32</v>
      </c>
      <c r="EL7" s="39">
        <v>0.81</v>
      </c>
      <c r="EM7" s="39">
        <v>0.38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2022-02-09T01:34:55Z</cp:lastPrinted>
  <dcterms:created xsi:type="dcterms:W3CDTF">2021-12-03T06:58:41Z</dcterms:created>
  <dcterms:modified xsi:type="dcterms:W3CDTF">2022-02-17T02:01:57Z</dcterms:modified>
  <cp:category/>
</cp:coreProperties>
</file>