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40 電気\"/>
    </mc:Choice>
  </mc:AlternateContent>
  <workbookProtection workbookAlgorithmName="SHA-512" workbookHashValue="n5iIBjDRdKF+CCbLHhJg9SvicBsChhQcr4mRzKAAXG/7ojRf6aG6WGNiIMlhBqK4XwQe3q+lm1CwcUseoPAFrg==" workbookSaltValue="BUIDZ0kgACs11N8ATIAk2A==" workbookSpinCount="100000" lockStructure="1"/>
  <bookViews>
    <workbookView xWindow="0" yWindow="0" windowWidth="20490" windowHeight="705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AP6" i="5"/>
  <c r="AO6" i="5"/>
  <c r="L15" i="4" s="1"/>
  <c r="AN6" i="5"/>
  <c r="AM6" i="5"/>
  <c r="AL6" i="5"/>
  <c r="AK6" i="5"/>
  <c r="AJ6" i="5"/>
  <c r="AI6" i="5"/>
  <c r="J14" i="4" s="1"/>
  <c r="AH6" i="5"/>
  <c r="AG6" i="5"/>
  <c r="AF6" i="5"/>
  <c r="AE6" i="5"/>
  <c r="AD6" i="5"/>
  <c r="AC6" i="5"/>
  <c r="AB6" i="5"/>
  <c r="AA6" i="5"/>
  <c r="Z6" i="5"/>
  <c r="Y6" i="5"/>
  <c r="X6" i="5"/>
  <c r="W6" i="5"/>
  <c r="V6" i="5"/>
  <c r="U6" i="5"/>
  <c r="T6" i="5"/>
  <c r="S6" i="5"/>
  <c r="R6" i="5"/>
  <c r="Q6" i="5"/>
  <c r="B7" i="4" s="1"/>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L16" i="4"/>
  <c r="J16" i="4"/>
  <c r="H16" i="4"/>
  <c r="F16" i="4"/>
  <c r="N15" i="4"/>
  <c r="J15" i="4"/>
  <c r="H15" i="4"/>
  <c r="F15" i="4"/>
  <c r="N14" i="4"/>
  <c r="L14" i="4"/>
  <c r="H14" i="4"/>
  <c r="F14" i="4"/>
  <c r="N13" i="4"/>
  <c r="L13" i="4"/>
  <c r="J13" i="4"/>
  <c r="H13" i="4"/>
  <c r="F13" i="4"/>
  <c r="N12" i="4"/>
  <c r="L12" i="4"/>
  <c r="J12" i="4"/>
  <c r="H12" i="4"/>
  <c r="F12" i="4"/>
  <c r="F9" i="4"/>
  <c r="N7" i="4"/>
  <c r="N5" i="4"/>
  <c r="J5" i="4"/>
  <c r="F5" i="4"/>
  <c r="B5" i="4"/>
  <c r="N3" i="4"/>
  <c r="J3" i="4"/>
  <c r="F3" i="4"/>
  <c r="B3" i="4"/>
  <c r="B1"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J10" i="5"/>
  <c r="JU10" i="5"/>
  <c r="IF10" i="5"/>
  <c r="GQ10" i="5"/>
  <c r="FC10" i="5"/>
  <c r="DN10" i="5"/>
  <c r="BX10" i="5"/>
  <c r="L11" i="4"/>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<sst xmlns="http://schemas.openxmlformats.org/spreadsheetml/2006/main" count="994" uniqueCount="267">
  <si>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</si>
  <si>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</si>
  <si>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</si>
  <si>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</si>
  <si>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</si>
  <si>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</si>
  <si>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</si>
  <si>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</si>
  <si>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</si>
  <si>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</si>
  <si>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</si>
  <si>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</si>
  <si>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</si>
  <si>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</si>
  <si>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</si>
  <si>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</si>
  <si>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</si>
  <si>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</si>
  <si>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</si>
  <si>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</si>
  <si>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</si>
  <si>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</si>
  <si>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</si>
  <si>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</si>
  <si>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</si>
  <si>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</si>
  <si>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</si>
  <si>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</si>
  <si>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</si>
  <si>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</si>
  <si>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</si>
  <si>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</si>
  <si>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</si>
  <si>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</si>
  <si>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</si>
  <si>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</si>
  <si>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</si>
  <si>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</si>
  <si>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</si>
  <si>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</si>
  <si>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</si>
  <si>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</si>
  <si>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</si>
  <si>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</si>
  <si>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</si>
  <si>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</si>
  <si>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</si>
  <si>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</si>
  <si>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</si>
  <si>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</si>
  <si>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</si>
  <si>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</si>
  <si>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</si>
  <si>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</si>
  <si>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</si>
  <si>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</si>
  <si>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</si>
  <si>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</si>
  <si>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</si>
  <si>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</si>
  <si>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</si>
  <si>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</si>
  <si>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</si>
  <si>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</si>
  <si>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</si>
  <si>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</si>
  <si>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</si>
  <si>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</si>
  <si>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</si>
  <si>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</si>
  <si>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</si>
  <si>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</si>
  <si>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</si>
  <si>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</si>
  <si>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</si>
  <si>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</si>
  <si>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</si>
  <si>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</si>
  <si>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</si>
  <si>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</si>
  <si>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</si>
  <si>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</si>
  <si>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</si>
  <si>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</si>
  <si>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</si>
  <si>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</si>
  <si>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</si>
  <si>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</si>
  <si>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</si>
  <si>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</si>
  <si>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</si>
  <si>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</si>
  <si>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</si>
  <si>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</si>
  <si>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</si>
  <si>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</si>
  <si>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</si>
  <si>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</si>
  <si>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</si>
  <si>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</si>
  <si>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</si>
  <si>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</si>
  <si>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</si>
  <si>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</si>
  <si>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</si>
  <si>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</si>
  <si>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</si>
  <si>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</si>
  <si>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</si>
  <si>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</si>
  <si>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</si>
  <si>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</si>
  <si>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</si>
  <si>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</si>
  <si>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</si>
  <si>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</si>
  <si>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</si>
  <si>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</si>
  <si>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</si>
  <si>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434256</t>
  </si>
  <si>
    <t>47</t>
  </si>
  <si>
    <t>04</t>
  </si>
  <si>
    <t>0</t>
  </si>
  <si>
    <t>000</t>
  </si>
  <si>
    <t>熊本県　産山村</t>
  </si>
  <si>
    <t>法非適用</t>
  </si>
  <si>
    <t>電気事業</t>
  </si>
  <si>
    <t>非設置</t>
  </si>
  <si>
    <t>該当数値なし</t>
  </si>
  <si>
    <t>-</t>
  </si>
  <si>
    <t>令和3年11月28日　うぶやま牧場風力発電所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</si>
  <si>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</si>
  <si>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</si>
  <si>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</si>
  <si>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</si>
  <si>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</si>
  <si>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</si>
  <si>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</si>
  <si>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</si>
  <si>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</si>
  <si>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</si>
  <si>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</si>
  <si>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</si>
  <si>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</si>
  <si>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</si>
  <si>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</si>
  <si>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</si>
  <si>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</si>
  <si>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</si>
  <si>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</si>
  <si>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</si>
  <si>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</si>
  <si>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</si>
  <si>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</si>
  <si>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</si>
  <si>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</si>
  <si>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</si>
  <si>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</si>
  <si>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</si>
  <si>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</si>
  <si>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</si>
  <si>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</si>
  <si>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</si>
  <si>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</si>
  <si>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</si>
  <si>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</si>
  <si>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</si>
  <si>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</si>
  <si>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</si>
  <si>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</si>
  <si>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</si>
  <si>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</si>
  <si>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</si>
  <si>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</si>
  <si>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</si>
  <si>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</si>
  <si>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</si>
  <si>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</si>
  <si>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</si>
  <si>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</si>
  <si>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</si>
  <si>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</si>
  <si>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</si>
  <si>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</si>
  <si>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</si>
  <si>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</si>
  <si>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</si>
  <si>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</si>
  <si>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</si>
  <si>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</si>
  <si>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</si>
  <si>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</si>
  <si>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</si>
  <si>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</si>
  <si>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</si>
  <si>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</si>
  <si>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</si>
  <si>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</si>
  <si>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</si>
  <si>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</si>
  <si>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</si>
  <si>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</si>
  <si>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</si>
  <si>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</si>
  <si>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</si>
  <si>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</si>
  <si>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</si>
  <si>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</si>
  <si>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</si>
  <si>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</si>
  <si>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</si>
  <si>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</si>
  <si>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</si>
  <si>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</si>
  <si>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</si>
  <si>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</si>
  <si>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</si>
  <si>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</si>
  <si>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</si>
  <si>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</si>
  <si>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</si>
  <si>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</si>
  <si>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</si>
  <si>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</si>
  <si>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</si>
  <si>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</si>
  <si>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</si>
  <si>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</si>
  <si>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</si>
  <si>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</si>
  <si>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</si>
  <si>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</si>
  <si>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</si>
  <si>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</si>
  <si>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</si>
  <si>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</si>
  <si>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</si>
  <si>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</si>
  <si>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</si>
  <si>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</si>
  <si>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</si>
  <si>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</si>
  <si>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</si>
  <si>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</si>
  <si>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</si>
  <si>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</si>
  <si>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</si>
  <si>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</si>
  <si>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</si>
  <si>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</si>
  <si>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</si>
  <si>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</si>
  <si>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</si>
  <si>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</si>
  <si>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</si>
  <si>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</si>
  <si>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</si>
  <si>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</si>
  <si>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</si>
  <si>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</si>
  <si>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</si>
  <si>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</si>
  <si>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</si>
  <si>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将来の施設更新に充てるための産山村風力発電特別会計基金に積み立てることを基本としている。今後も事業運営に必要な財源を確保しつつ、一般会計への繰り出しを通じて住民の福祉の向上に努める方針としている。
基金への積立
　名称：産山村風力発電特別会計基金　7,390千円
　目的：・・・・・・・事業運営に必要な財源を確保するため</t>
    <phoneticPr fontId="5"/>
  </si>
  <si>
    <t xml:space="preserve">　本村の風力発電事業は、その運営を主に売電による収入が財源となっており、他会計からの繰入金はありません。故障が多発した令和元年度を除き、過去4年間を通じて収益的収支比率・営業収支比率とも黒字となっており、安定した経営といえます。
　供給原価をみると、R1の数値が突出していますが、これは消耗品等の経年劣化による故障が多かったこと、また電力会社からの送電制限が頻繁にあったためです。しかし、そのほかの年度では概ね同等程度で推移しており、いずれも平均値以下であることから、比較的良好と考えております。
　EBITDAについては、R1の数値がほかの年度御比較して低くなっていますが、これも消耗品等の経年劣化による故障が多かったこと、また電力会社からの送電制限が頻繁にあったためです。しかし、そのほかの年度では概ね同等程度で推移していることから、収益力は低いながらも安定的かつ比較的良好と考えております。
</t>
    <rPh sb="8" eb="10">
      <t>ジギョウ</t>
    </rPh>
    <rPh sb="14" eb="16">
      <t>ウンエイ</t>
    </rPh>
    <rPh sb="17" eb="18">
      <t>オモ</t>
    </rPh>
    <rPh sb="24" eb="26">
      <t>シュウニュウ</t>
    </rPh>
    <rPh sb="27" eb="29">
      <t>ザイゲン</t>
    </rPh>
    <rPh sb="52" eb="54">
      <t>コショウ</t>
    </rPh>
    <rPh sb="55" eb="57">
      <t>タハツ</t>
    </rPh>
    <rPh sb="59" eb="61">
      <t>レイワ</t>
    </rPh>
    <rPh sb="61" eb="63">
      <t>ガンネン</t>
    </rPh>
    <rPh sb="63" eb="64">
      <t>ド</t>
    </rPh>
    <rPh sb="65" eb="66">
      <t>ノゾ</t>
    </rPh>
    <rPh sb="205" eb="207">
      <t>ハツデン</t>
    </rPh>
    <rPh sb="207" eb="209">
      <t>シセツ</t>
    </rPh>
    <rPh sb="210" eb="212">
      <t>コショウ</t>
    </rPh>
    <rPh sb="222" eb="225">
      <t>ヘイキンチ</t>
    </rPh>
    <rPh sb="227" eb="229">
      <t>キカン</t>
    </rPh>
    <rPh sb="230" eb="231">
      <t>オオ</t>
    </rPh>
    <rPh sb="273" eb="275">
      <t>ネンド</t>
    </rPh>
    <rPh sb="275" eb="276">
      <t>オ</t>
    </rPh>
    <rPh sb="276" eb="278">
      <t>ヒカク</t>
    </rPh>
    <rPh sb="280" eb="281">
      <t>ヒク</t>
    </rPh>
    <rPh sb="371" eb="374">
      <t>シュウエキリョク</t>
    </rPh>
    <rPh sb="375" eb="376">
      <t>ヒク</t>
    </rPh>
    <rPh sb="381" eb="384">
      <t>アンテイテキトラカタ</t>
    </rPh>
    <phoneticPr fontId="5"/>
  </si>
  <si>
    <t>・設備利用率をみると、全体的な傾向として大きな変動はないものの、平均値を上回る年がないことがわかります。Ｈ28～Ｈ30は小さな不具合等の修繕による稼働の停止が多く発生している状況であり、利用率も低い数値で横這い傾向にありました。R01は故障による停止や電力会社からの制限が頻繁にあったことにより利用率が低下しました。
・修繕費比率をみると、R01が他の年度に比べ大きく上回っています。これは消耗品等の経年劣化による故障が多かったことによります。R02は前年の修理等の実施を受けて、比率としては大きく下がりました。
・売電収入の全てが固定価格買取制度（ＦＩＴ収入）によるものです。固定価格買取制度の終了がＲ3であり、現在の買取価格より下落することが推測されることから、Ｒ3以降の経営悪化が懸念されます。
・企業債残高対料金収入比率が０％である理由としては、現在借入額がないことが要因となっています。</t>
    <rPh sb="73" eb="75">
      <t>カドウ</t>
    </rPh>
    <rPh sb="76" eb="78">
      <t>テイシ</t>
    </rPh>
    <rPh sb="79" eb="80">
      <t>オオ</t>
    </rPh>
    <rPh sb="81" eb="83">
      <t>ハッセイ</t>
    </rPh>
    <rPh sb="87" eb="89">
      <t>ジョウキョウ</t>
    </rPh>
    <rPh sb="93" eb="96">
      <t>リヨウリツ</t>
    </rPh>
    <rPh sb="97" eb="98">
      <t>ヒク</t>
    </rPh>
    <rPh sb="99" eb="101">
      <t>スウチ</t>
    </rPh>
    <rPh sb="102" eb="104">
      <t>ヨコバ</t>
    </rPh>
    <rPh sb="118" eb="120">
      <t>コショウ</t>
    </rPh>
    <rPh sb="123" eb="125">
      <t>テイシ</t>
    </rPh>
    <rPh sb="126" eb="128">
      <t>デンリョク</t>
    </rPh>
    <rPh sb="128" eb="130">
      <t>ガイシャ</t>
    </rPh>
    <rPh sb="133" eb="135">
      <t>セイゲン</t>
    </rPh>
    <rPh sb="136" eb="138">
      <t>ヒンパン</t>
    </rPh>
    <rPh sb="147" eb="150">
      <t>リヨウリツ</t>
    </rPh>
    <rPh sb="151" eb="153">
      <t>テイカ</t>
    </rPh>
    <rPh sb="175" eb="176">
      <t>タ</t>
    </rPh>
    <rPh sb="177" eb="179">
      <t>ネンド</t>
    </rPh>
    <rPh sb="180" eb="181">
      <t>クラ</t>
    </rPh>
    <rPh sb="182" eb="183">
      <t>オオ</t>
    </rPh>
    <rPh sb="227" eb="229">
      <t>ゼンネン</t>
    </rPh>
    <rPh sb="230" eb="232">
      <t>シュウリ</t>
    </rPh>
    <rPh sb="232" eb="233">
      <t>トウ</t>
    </rPh>
    <rPh sb="234" eb="236">
      <t>ジッシ</t>
    </rPh>
    <rPh sb="237" eb="238">
      <t>ウ</t>
    </rPh>
    <rPh sb="241" eb="243">
      <t>ヒリツ</t>
    </rPh>
    <rPh sb="247" eb="248">
      <t>オオ</t>
    </rPh>
    <rPh sb="250" eb="251">
      <t>サ</t>
    </rPh>
    <rPh sb="312" eb="314">
      <t>カイトリ</t>
    </rPh>
    <rPh sb="314" eb="316">
      <t>カカク</t>
    </rPh>
    <rPh sb="318" eb="320">
      <t>ゲラク</t>
    </rPh>
    <rPh sb="325" eb="327">
      <t>スイソク</t>
    </rPh>
    <rPh sb="337" eb="339">
      <t>イコウ</t>
    </rPh>
    <rPh sb="342" eb="344">
      <t>アッカ</t>
    </rPh>
    <rPh sb="345" eb="347">
      <t>ケネン</t>
    </rPh>
    <rPh sb="390" eb="392">
      <t>ヨウイン</t>
    </rPh>
    <phoneticPr fontId="5"/>
  </si>
  <si>
    <t>　現状として、本村の風力発電による経営は、概ね安定しています。しかしながら、前述したように固定価格買取制度の終了が近づいてきており、現状のままの経営では赤字に転じる可能性があります。経営の見通しとしては、Ｒ3の固定価格買取制度の終了年度における事業の廃止を予定しております。</t>
    <rPh sb="7" eb="8">
      <t>ホン</t>
    </rPh>
    <rPh sb="38" eb="40">
      <t>ゼンジュツ</t>
    </rPh>
    <rPh sb="91" eb="93">
      <t>ケイエイ</t>
    </rPh>
    <rPh sb="94" eb="96">
      <t>ミトオ</t>
    </rPh>
    <rPh sb="116" eb="118">
      <t>ネンド</t>
    </rPh>
    <rPh sb="122" eb="124">
      <t>ジギョウ</t>
    </rPh>
    <rPh sb="125" eb="127">
      <t>ハイシ</t>
    </rPh>
    <rPh sb="128" eb="13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</si>
</sst>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47" xfId="2" applyFont="1" applyBorder="1" applyAlignment="1" applyProtection="1">
      <alignment horizontal="left" vertical="top" wrapText="1"/>
      <protection locked="0"/>
    </xf>
    <xf numFmtId="0" fontId="10" fillId="0" borderId="48"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285.10000000000002</c:v>
                </c:pt>
                <c:pt idx="1">
                  <c:v>329.3</c:v>
                </c:pt>
                <c:pt idx="2">
                  <c:v>285</c:v>
                </c:pt>
                <c:pt idx="3">
                  <c:v>156.80000000000001</c:v>
                </c:pt>
                <c:pt idx="4">
                  <c:v>317.2</c:v>
                </c:pt>
              </c:numCache>
            </c:numRef>
          </c:val>
          <c:extLst>
            <c:ext xmlns:c16="http://schemas.microsoft.com/office/drawing/2014/chart" uri="{C3380CC4-5D6E-409C-BE32-E72D297353CC}">
              <c16:uniqueId val="{00000000-A7E4-4DB5-B479-C3D7C74C232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A7E4-4DB5-B479-C3D7C74C232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E4-4DB5-B479-C3D7C74C232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508-4935-A36B-2D1BC7EA10B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508-4935-A36B-2D1BC7EA10B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6-4004-ADCE-FC2231ADB83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6-4004-ADCE-FC2231ADB83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7-4507-9624-029D07B74D1C}"/>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7-4507-9624-029D07B74D1C}"/>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8-4572-BBB7-020EA764FF8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8-4572-BBB7-020EA764FF8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D-4C5F-8533-0C80E94CB230}"/>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D-4C5F-8533-0C80E94CB230}"/>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3-44FF-BB8D-3CEFED5AC94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3-44FF-BB8D-3CEFED5AC94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94-4014-B630-238273FFF8E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4-4014-B630-238273FFF8E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6-479C-8A3D-D2E09F0FE5C9}"/>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6-479C-8A3D-D2E09F0FE5C9}"/>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D-434A-97F0-23D2F27A313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D-434A-97F0-23D2F27A313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C-46E0-93FB-F95483B651B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C-46E0-93FB-F95483B651B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296.89999999999998</c:v>
                </c:pt>
                <c:pt idx="1">
                  <c:v>419.6</c:v>
                </c:pt>
                <c:pt idx="2">
                  <c:v>360.1</c:v>
                </c:pt>
                <c:pt idx="3">
                  <c:v>174.2</c:v>
                </c:pt>
                <c:pt idx="4">
                  <c:v>334.9</c:v>
                </c:pt>
              </c:numCache>
            </c:numRef>
          </c:val>
          <c:extLst>
            <c:ext xmlns:c16="http://schemas.microsoft.com/office/drawing/2014/chart" uri="{C3380CC4-5D6E-409C-BE32-E72D297353CC}">
              <c16:uniqueId val="{00000000-CDF9-4CF3-9075-45BA0EC7CB5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CDF9-4CF3-9075-45BA0EC7CB5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DF9-4CF3-9075-45BA0EC7CB5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2-4417-A121-62F6E648A6D4}"/>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2-4417-A121-62F6E648A6D4}"/>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15.9</c:v>
                </c:pt>
                <c:pt idx="1">
                  <c:v>18</c:v>
                </c:pt>
                <c:pt idx="2">
                  <c:v>15.1</c:v>
                </c:pt>
                <c:pt idx="3">
                  <c:v>12.1</c:v>
                </c:pt>
                <c:pt idx="4">
                  <c:v>15.1</c:v>
                </c:pt>
              </c:numCache>
            </c:numRef>
          </c:val>
          <c:extLst>
            <c:ext xmlns:c16="http://schemas.microsoft.com/office/drawing/2014/chart" uri="{C3380CC4-5D6E-409C-BE32-E72D297353CC}">
              <c16:uniqueId val="{00000000-49CE-4F23-9CED-867E96DAA78E}"/>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49CE-4F23-9CED-867E96DAA78E}"/>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36.299999999999997</c:v>
                </c:pt>
                <c:pt idx="1">
                  <c:v>0</c:v>
                </c:pt>
                <c:pt idx="2">
                  <c:v>35.200000000000003</c:v>
                </c:pt>
                <c:pt idx="3">
                  <c:v>58.9</c:v>
                </c:pt>
                <c:pt idx="4">
                  <c:v>26.7</c:v>
                </c:pt>
              </c:numCache>
            </c:numRef>
          </c:val>
          <c:extLst>
            <c:ext xmlns:c16="http://schemas.microsoft.com/office/drawing/2014/chart" uri="{C3380CC4-5D6E-409C-BE32-E72D297353CC}">
              <c16:uniqueId val="{00000000-7F7D-4FEB-B832-AB10276586E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7F7D-4FEB-B832-AB10276586E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C59-4E62-B69B-53CD4266F70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1C59-4E62-B69B-53CD4266F70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E-4800-AC5D-A8A53EEFD09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E-4800-AC5D-A8A53EEFD09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A56-4667-A525-69E9344F50A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3A56-4667-A525-69E9344F50A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B-4586-A882-BC05BD0B73A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B-4586-A882-BC05BD0B73A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9-4F75-A3BF-D997C2C270C0}"/>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9-4F75-A3BF-D997C2C270C0}"/>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72-46E5-A224-4A523E24425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72-46E5-A224-4A523E24425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CA-44DD-BD49-EE7B7E92E3F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CA-44DD-BD49-EE7B7E92E3F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9-45DC-BFC5-62BA13C131E4}"/>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9-45DC-BFC5-62BA13C131E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ED9-45DC-BFC5-62BA13C131E4}"/>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D-490A-B005-28408006272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D-490A-B005-28408006272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8336</c:v>
                </c:pt>
                <c:pt idx="1">
                  <c:v>7217.8</c:v>
                </c:pt>
                <c:pt idx="2">
                  <c:v>8345.4</c:v>
                </c:pt>
                <c:pt idx="3">
                  <c:v>15304.7</c:v>
                </c:pt>
                <c:pt idx="4">
                  <c:v>7618</c:v>
                </c:pt>
              </c:numCache>
            </c:numRef>
          </c:val>
          <c:extLst>
            <c:ext xmlns:c16="http://schemas.microsoft.com/office/drawing/2014/chart" uri="{C3380CC4-5D6E-409C-BE32-E72D297353CC}">
              <c16:uniqueId val="{00000000-7646-4BEF-ADB4-CCF8630A0B2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7646-4BEF-ADB4-CCF8630A0B2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9689</c:v>
                </c:pt>
                <c:pt idx="1">
                  <c:v>11702</c:v>
                </c:pt>
                <c:pt idx="2">
                  <c:v>8987</c:v>
                </c:pt>
                <c:pt idx="3">
                  <c:v>3853</c:v>
                </c:pt>
                <c:pt idx="4">
                  <c:v>9746</c:v>
                </c:pt>
              </c:numCache>
            </c:numRef>
          </c:val>
          <c:extLst>
            <c:ext xmlns:c16="http://schemas.microsoft.com/office/drawing/2014/chart" uri="{C3380CC4-5D6E-409C-BE32-E72D297353CC}">
              <c16:uniqueId val="{00000000-404C-488F-A7A7-C845EFC9015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404C-488F-A7A7-C845EFC9015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15.9</c:v>
                </c:pt>
                <c:pt idx="1">
                  <c:v>18</c:v>
                </c:pt>
                <c:pt idx="2">
                  <c:v>15.1</c:v>
                </c:pt>
                <c:pt idx="3">
                  <c:v>12.1</c:v>
                </c:pt>
                <c:pt idx="4">
                  <c:v>15.1</c:v>
                </c:pt>
              </c:numCache>
            </c:numRef>
          </c:val>
          <c:extLst>
            <c:ext xmlns:c16="http://schemas.microsoft.com/office/drawing/2014/chart" uri="{C3380CC4-5D6E-409C-BE32-E72D297353CC}">
              <c16:uniqueId val="{00000000-A229-445D-8AB1-0D81C304D53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A229-445D-8AB1-0D81C304D53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36.299999999999997</c:v>
                </c:pt>
                <c:pt idx="1">
                  <c:v>0</c:v>
                </c:pt>
                <c:pt idx="2">
                  <c:v>35.200000000000003</c:v>
                </c:pt>
                <c:pt idx="3">
                  <c:v>58.9</c:v>
                </c:pt>
                <c:pt idx="4">
                  <c:v>26.7</c:v>
                </c:pt>
              </c:numCache>
            </c:numRef>
          </c:val>
          <c:extLst>
            <c:ext xmlns:c16="http://schemas.microsoft.com/office/drawing/2014/chart" uri="{C3380CC4-5D6E-409C-BE32-E72D297353CC}">
              <c16:uniqueId val="{00000000-FD58-48F7-8432-854B0F98A58F}"/>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FD58-48F7-8432-854B0F98A58F}"/>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4DE-478A-97B5-4696265B3FB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74DE-478A-97B5-4696265B3FB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F-419C-AC56-E361AAD6DE39}"/>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F-419C-AC56-E361AAD6DE39}"/>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5"/>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49"/>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50"/>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産山村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0" t="s">
        <v>2</v>
      </c>
      <c r="C2" s="128"/>
      <c r="D2" s="128"/>
      <c r="E2" s="128"/>
      <c r="F2" s="128" t="s">
        <v>3</v>
      </c>
      <c r="G2" s="128"/>
      <c r="H2" s="128"/>
      <c r="I2" s="128"/>
      <c r="J2" s="128" t="s">
        <v>4</v>
      </c>
      <c r="K2" s="128"/>
      <c r="L2" s="128"/>
      <c r="M2" s="128"/>
      <c r="N2" s="128" t="s">
        <v>5</v>
      </c>
      <c r="O2" s="128"/>
      <c r="P2" s="128"/>
      <c r="Q2" s="129"/>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x14ac:dyDescent="0.15">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263</v>
      </c>
      <c r="T3" s="176"/>
      <c r="U3" s="176"/>
      <c r="V3" s="176"/>
      <c r="W3" s="176"/>
      <c r="X3" s="176"/>
      <c r="Y3" s="176"/>
      <c r="Z3" s="176"/>
      <c r="AA3" s="176"/>
      <c r="AB3" s="176"/>
      <c r="AC3" s="176"/>
      <c r="AD3" s="176"/>
      <c r="AE3" s="176"/>
      <c r="AF3" s="176"/>
      <c r="AG3" s="176"/>
      <c r="AH3" s="177"/>
      <c r="AI3" s="1"/>
      <c r="AJ3" s="1"/>
      <c r="AK3" s="112" t="s">
        <v>264</v>
      </c>
      <c r="AL3" s="113"/>
      <c r="AM3" s="113"/>
      <c r="AN3" s="113"/>
      <c r="AO3" s="113"/>
      <c r="AP3" s="113"/>
      <c r="AQ3" s="114"/>
    </row>
    <row r="4" spans="1:43" ht="23.1" customHeight="1" x14ac:dyDescent="0.15">
      <c r="A4" s="1"/>
      <c r="B4" s="151" t="s">
        <v>8</v>
      </c>
      <c r="C4" s="152"/>
      <c r="D4" s="152"/>
      <c r="E4" s="152"/>
      <c r="F4" s="152" t="s">
        <v>9</v>
      </c>
      <c r="G4" s="152"/>
      <c r="H4" s="152"/>
      <c r="I4" s="152"/>
      <c r="J4" s="152" t="s">
        <v>10</v>
      </c>
      <c r="K4" s="152"/>
      <c r="L4" s="152"/>
      <c r="M4" s="152"/>
      <c r="N4" s="152" t="s">
        <v>11</v>
      </c>
      <c r="O4" s="152"/>
      <c r="P4" s="152"/>
      <c r="Q4" s="153"/>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 customHeight="1" x14ac:dyDescent="0.15">
      <c r="A5" s="1"/>
      <c r="B5" s="184" t="str">
        <f>データ!M6</f>
        <v>-</v>
      </c>
      <c r="C5" s="185"/>
      <c r="D5" s="185"/>
      <c r="E5" s="185"/>
      <c r="F5" s="165" t="str">
        <f>データ!N6</f>
        <v>-</v>
      </c>
      <c r="G5" s="165"/>
      <c r="H5" s="165"/>
      <c r="I5" s="165"/>
      <c r="J5" s="165">
        <f>データ!O6</f>
        <v>1</v>
      </c>
      <c r="K5" s="165"/>
      <c r="L5" s="165"/>
      <c r="M5" s="165"/>
      <c r="N5" s="165" t="str">
        <f>データ!P6</f>
        <v>-</v>
      </c>
      <c r="O5" s="165"/>
      <c r="P5" s="165"/>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 customHeight="1" x14ac:dyDescent="0.15">
      <c r="A6" s="1"/>
      <c r="B6" s="151" t="s">
        <v>12</v>
      </c>
      <c r="C6" s="152"/>
      <c r="D6" s="152"/>
      <c r="E6" s="152"/>
      <c r="F6" s="152" t="s">
        <v>13</v>
      </c>
      <c r="G6" s="152"/>
      <c r="H6" s="152"/>
      <c r="I6" s="152"/>
      <c r="J6" s="152" t="s">
        <v>14</v>
      </c>
      <c r="K6" s="152"/>
      <c r="L6" s="152"/>
      <c r="M6" s="152"/>
      <c r="N6" s="152" t="s">
        <v>15</v>
      </c>
      <c r="O6" s="152"/>
      <c r="P6" s="152"/>
      <c r="Q6" s="153"/>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x14ac:dyDescent="0.15">
      <c r="A7" s="1"/>
      <c r="B7" s="164" t="str">
        <f>データ!Q6</f>
        <v>-</v>
      </c>
      <c r="C7" s="165"/>
      <c r="D7" s="165"/>
      <c r="E7" s="165"/>
      <c r="F7" s="166" t="s">
        <v>130</v>
      </c>
      <c r="G7" s="167"/>
      <c r="H7" s="167"/>
      <c r="I7" s="167"/>
      <c r="J7" s="168" t="s">
        <v>130</v>
      </c>
      <c r="K7" s="168"/>
      <c r="L7" s="168"/>
      <c r="M7" s="168"/>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 customHeight="1" x14ac:dyDescent="0.15">
      <c r="A8" s="1"/>
      <c r="B8" s="151" t="s">
        <v>16</v>
      </c>
      <c r="C8" s="152"/>
      <c r="D8" s="152"/>
      <c r="E8" s="152"/>
      <c r="F8" s="152" t="s">
        <v>17</v>
      </c>
      <c r="G8" s="152"/>
      <c r="H8" s="152"/>
      <c r="I8" s="152"/>
      <c r="J8" s="152"/>
      <c r="K8" s="152"/>
      <c r="L8" s="152"/>
      <c r="M8" s="152"/>
      <c r="N8" s="152"/>
      <c r="O8" s="152"/>
      <c r="P8" s="152"/>
      <c r="Q8" s="153"/>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 customHeight="1" thickBot="1" x14ac:dyDescent="0.2">
      <c r="A9" s="1"/>
      <c r="B9" s="154" t="s">
        <v>132</v>
      </c>
      <c r="C9" s="155"/>
      <c r="D9" s="155"/>
      <c r="E9" s="155"/>
      <c r="F9" s="156">
        <f>データ!V6</f>
        <v>25.8</v>
      </c>
      <c r="G9" s="156"/>
      <c r="H9" s="156"/>
      <c r="I9" s="156"/>
      <c r="J9" s="157"/>
      <c r="K9" s="157"/>
      <c r="L9" s="157"/>
      <c r="M9" s="157"/>
      <c r="N9" s="158"/>
      <c r="O9" s="158"/>
      <c r="P9" s="158"/>
      <c r="Q9" s="159"/>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 customHeight="1" x14ac:dyDescent="0.15">
      <c r="A11" s="1"/>
      <c r="B11" s="160" t="s">
        <v>19</v>
      </c>
      <c r="C11" s="128"/>
      <c r="D11" s="128"/>
      <c r="E11" s="128"/>
      <c r="F11" s="161" t="str">
        <f>データ!B10</f>
        <v>H28</v>
      </c>
      <c r="G11" s="162"/>
      <c r="H11" s="161" t="str">
        <f>データ!C10</f>
        <v>H29</v>
      </c>
      <c r="I11" s="162"/>
      <c r="J11" s="161" t="str">
        <f>データ!D10</f>
        <v>H30</v>
      </c>
      <c r="K11" s="162"/>
      <c r="L11" s="161" t="str">
        <f>データ!E10</f>
        <v>R01</v>
      </c>
      <c r="M11" s="162"/>
      <c r="N11" s="161" t="str">
        <f>データ!F10</f>
        <v>R02</v>
      </c>
      <c r="O11" s="163"/>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 customHeight="1" x14ac:dyDescent="0.15">
      <c r="A12" s="1"/>
      <c r="B12" s="151" t="s">
        <v>20</v>
      </c>
      <c r="C12" s="152"/>
      <c r="D12" s="152"/>
      <c r="E12" s="152"/>
      <c r="F12" s="147" t="str">
        <f>データ!W6</f>
        <v>-</v>
      </c>
      <c r="G12" s="148"/>
      <c r="H12" s="147" t="str">
        <f>データ!X6</f>
        <v>-</v>
      </c>
      <c r="I12" s="148"/>
      <c r="J12" s="147" t="str">
        <f>データ!Y6</f>
        <v>-</v>
      </c>
      <c r="K12" s="148"/>
      <c r="L12" s="147" t="str">
        <f>データ!Z6</f>
        <v>-</v>
      </c>
      <c r="M12" s="148"/>
      <c r="N12" s="149" t="str">
        <f>データ!AA6</f>
        <v>-</v>
      </c>
      <c r="O12" s="150"/>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 customHeight="1" x14ac:dyDescent="0.15">
      <c r="A13" s="1"/>
      <c r="B13" s="144" t="s">
        <v>21</v>
      </c>
      <c r="C13" s="145"/>
      <c r="D13" s="145"/>
      <c r="E13" s="146"/>
      <c r="F13" s="147" t="str">
        <f>データ!AB6</f>
        <v>-</v>
      </c>
      <c r="G13" s="148"/>
      <c r="H13" s="147" t="str">
        <f>データ!AC6</f>
        <v>-</v>
      </c>
      <c r="I13" s="148"/>
      <c r="J13" s="147" t="str">
        <f>データ!AD6</f>
        <v>-</v>
      </c>
      <c r="K13" s="148"/>
      <c r="L13" s="147" t="str">
        <f>データ!AE6</f>
        <v>-</v>
      </c>
      <c r="M13" s="148"/>
      <c r="N13" s="149" t="str">
        <f>データ!AF6</f>
        <v>-</v>
      </c>
      <c r="O13" s="150"/>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 customHeight="1" x14ac:dyDescent="0.15">
      <c r="A14" s="1"/>
      <c r="B14" s="144" t="s">
        <v>22</v>
      </c>
      <c r="C14" s="145"/>
      <c r="D14" s="145"/>
      <c r="E14" s="146"/>
      <c r="F14" s="147">
        <f>データ!AG6</f>
        <v>835</v>
      </c>
      <c r="G14" s="148"/>
      <c r="H14" s="147">
        <f>データ!AH6</f>
        <v>944</v>
      </c>
      <c r="I14" s="148"/>
      <c r="J14" s="147">
        <f>データ!AI6</f>
        <v>793</v>
      </c>
      <c r="K14" s="148"/>
      <c r="L14" s="147">
        <f>データ!AJ6</f>
        <v>635</v>
      </c>
      <c r="M14" s="148"/>
      <c r="N14" s="149">
        <f>データ!AK6</f>
        <v>793</v>
      </c>
      <c r="O14" s="150"/>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 customHeight="1" x14ac:dyDescent="0.15">
      <c r="A15" s="1"/>
      <c r="B15" s="137" t="s">
        <v>23</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 customHeight="1" thickBot="1" x14ac:dyDescent="0.2">
      <c r="A16" s="1"/>
      <c r="B16" s="130" t="s">
        <v>24</v>
      </c>
      <c r="C16" s="131"/>
      <c r="D16" s="131"/>
      <c r="E16" s="132"/>
      <c r="F16" s="143">
        <f>データ!AQ6</f>
        <v>835</v>
      </c>
      <c r="G16" s="143"/>
      <c r="H16" s="143">
        <f>データ!AR6</f>
        <v>944</v>
      </c>
      <c r="I16" s="143"/>
      <c r="J16" s="143">
        <f>データ!AS6</f>
        <v>793</v>
      </c>
      <c r="K16" s="143"/>
      <c r="L16" s="143">
        <f>データ!AT6</f>
        <v>635</v>
      </c>
      <c r="M16" s="143"/>
      <c r="N16" s="135">
        <f>データ!AU6</f>
        <v>793</v>
      </c>
      <c r="O16" s="136"/>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 customHeight="1" x14ac:dyDescent="0.15">
      <c r="A18" s="1"/>
      <c r="B18" s="126"/>
      <c r="C18" s="127"/>
      <c r="D18" s="127"/>
      <c r="E18" s="127"/>
      <c r="F18" s="128" t="s">
        <v>25</v>
      </c>
      <c r="G18" s="128"/>
      <c r="H18" s="128"/>
      <c r="I18" s="128" t="s">
        <v>26</v>
      </c>
      <c r="J18" s="128"/>
      <c r="K18" s="128"/>
      <c r="L18" s="128" t="s">
        <v>24</v>
      </c>
      <c r="M18" s="128"/>
      <c r="N18" s="128"/>
      <c r="O18" s="129"/>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 customHeight="1" thickBot="1" x14ac:dyDescent="0.2">
      <c r="A19" s="1"/>
      <c r="B19" s="130" t="s">
        <v>27</v>
      </c>
      <c r="C19" s="131"/>
      <c r="D19" s="131"/>
      <c r="E19" s="132"/>
      <c r="F19" s="133" t="str">
        <f>データ!AV6</f>
        <v>-</v>
      </c>
      <c r="G19" s="133"/>
      <c r="H19" s="133"/>
      <c r="I19" s="133">
        <f>データ!AW6</f>
        <v>13078</v>
      </c>
      <c r="J19" s="133"/>
      <c r="K19" s="133"/>
      <c r="L19" s="133">
        <f>データ!AX6</f>
        <v>13078</v>
      </c>
      <c r="M19" s="133"/>
      <c r="N19" s="133"/>
      <c r="O19" s="134"/>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265</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12" t="s">
        <v>266</v>
      </c>
      <c r="AL99" s="113"/>
      <c r="AM99" s="113"/>
      <c r="AN99" s="113"/>
      <c r="AO99" s="113"/>
      <c r="AP99" s="113"/>
      <c r="AQ99" s="11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12"/>
      <c r="AL100" s="113"/>
      <c r="AM100" s="113"/>
      <c r="AN100" s="113"/>
      <c r="AO100" s="113"/>
      <c r="AP100" s="113"/>
      <c r="AQ100" s="11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12"/>
      <c r="AL101" s="113"/>
      <c r="AM101" s="113"/>
      <c r="AN101" s="113"/>
      <c r="AO101" s="113"/>
      <c r="AP101" s="113"/>
      <c r="AQ101" s="11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12"/>
      <c r="AL102" s="113"/>
      <c r="AM102" s="113"/>
      <c r="AN102" s="113"/>
      <c r="AO102" s="113"/>
      <c r="AP102" s="113"/>
      <c r="AQ102" s="11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12"/>
      <c r="AL103" s="113"/>
      <c r="AM103" s="113"/>
      <c r="AN103" s="113"/>
      <c r="AO103" s="113"/>
      <c r="AP103" s="113"/>
      <c r="AQ103" s="11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12"/>
      <c r="AL104" s="113"/>
      <c r="AM104" s="113"/>
      <c r="AN104" s="113"/>
      <c r="AO104" s="113"/>
      <c r="AP104" s="113"/>
      <c r="AQ104" s="11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12"/>
      <c r="AL105" s="113"/>
      <c r="AM105" s="113"/>
      <c r="AN105" s="113"/>
      <c r="AO105" s="113"/>
      <c r="AP105" s="113"/>
      <c r="AQ105" s="11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12"/>
      <c r="AL106" s="113"/>
      <c r="AM106" s="113"/>
      <c r="AN106" s="113"/>
      <c r="AO106" s="113"/>
      <c r="AP106" s="113"/>
      <c r="AQ106" s="11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12"/>
      <c r="AL107" s="113"/>
      <c r="AM107" s="113"/>
      <c r="AN107" s="113"/>
      <c r="AO107" s="113"/>
      <c r="AP107" s="113"/>
      <c r="AQ107" s="11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12"/>
      <c r="AL108" s="113"/>
      <c r="AM108" s="113"/>
      <c r="AN108" s="113"/>
      <c r="AO108" s="113"/>
      <c r="AP108" s="113"/>
      <c r="AQ108" s="11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12"/>
      <c r="AL109" s="113"/>
      <c r="AM109" s="113"/>
      <c r="AN109" s="113"/>
      <c r="AO109" s="113"/>
      <c r="AP109" s="113"/>
      <c r="AQ109" s="11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12"/>
      <c r="AL110" s="113"/>
      <c r="AM110" s="113"/>
      <c r="AN110" s="113"/>
      <c r="AO110" s="113"/>
      <c r="AP110" s="113"/>
      <c r="AQ110" s="11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12"/>
      <c r="AL111" s="113"/>
      <c r="AM111" s="113"/>
      <c r="AN111" s="113"/>
      <c r="AO111" s="113"/>
      <c r="AP111" s="113"/>
      <c r="AQ111" s="11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12"/>
      <c r="AL112" s="113"/>
      <c r="AM112" s="113"/>
      <c r="AN112" s="113"/>
      <c r="AO112" s="113"/>
      <c r="AP112" s="113"/>
      <c r="AQ112" s="11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12"/>
      <c r="AL113" s="113"/>
      <c r="AM113" s="113"/>
      <c r="AN113" s="113"/>
      <c r="AO113" s="113"/>
      <c r="AP113" s="113"/>
      <c r="AQ113" s="11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12"/>
      <c r="AL114" s="113"/>
      <c r="AM114" s="113"/>
      <c r="AN114" s="113"/>
      <c r="AO114" s="113"/>
      <c r="AP114" s="113"/>
      <c r="AQ114" s="11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12"/>
      <c r="AL115" s="113"/>
      <c r="AM115" s="113"/>
      <c r="AN115" s="113"/>
      <c r="AO115" s="113"/>
      <c r="AP115" s="113"/>
      <c r="AQ115" s="11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12"/>
      <c r="AL116" s="113"/>
      <c r="AM116" s="113"/>
      <c r="AN116" s="113"/>
      <c r="AO116" s="113"/>
      <c r="AP116" s="113"/>
      <c r="AQ116" s="11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3"/>
      <c r="AL117" s="124"/>
      <c r="AM117" s="124"/>
      <c r="AN117" s="124"/>
      <c r="AO117" s="124"/>
      <c r="AP117" s="124"/>
      <c r="AQ117" s="12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（最大出力合計600kW）</v>
      </c>
      <c r="D123" s="5" t="str">
        <f>データ!EX9</f>
        <v>（最大出力合計-kW）</v>
      </c>
      <c r="E123" s="5" t="str">
        <f>データ!GW9</f>
        <v>（最大出力合計-kW）</v>
      </c>
      <c r="F123" s="5" t="str">
        <f>データ!IV9</f>
        <v>（最大出力合計600kW）</v>
      </c>
      <c r="G123" s="5" t="str">
        <f>データ!KU9</f>
        <v>（最大出力合計-kW）</v>
      </c>
    </row>
  </sheetData>
  <sheetProtection algorithmName="SHA-512" hashValue="1eU3hIGBJxVv53TFiMepV4kWbJAQ9WE6MTAx/LIF+4eZe0HFqvjbsG89p2Pfp8q+2Iu8KKm6/aE7g+XaXsxmsA==" saltValue="QPMG3nTkXY4xwXSrWYJ+z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2020</v>
      </c>
      <c r="C6" s="67" t="str">
        <f t="shared" ref="C6:AX6" si="6">C7</f>
        <v>434256</v>
      </c>
      <c r="D6" s="67" t="str">
        <f t="shared" si="6"/>
        <v>47</v>
      </c>
      <c r="E6" s="67" t="str">
        <f t="shared" si="6"/>
        <v>04</v>
      </c>
      <c r="F6" s="67" t="str">
        <f t="shared" si="6"/>
        <v>0</v>
      </c>
      <c r="G6" s="67" t="str">
        <f t="shared" si="6"/>
        <v>000</v>
      </c>
      <c r="H6" s="67" t="str">
        <f t="shared" si="6"/>
        <v>熊本県　産山村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令和3年11月28日　うぶやま牧場風力発電所</v>
      </c>
      <c r="S6" s="71" t="str">
        <f t="shared" si="6"/>
        <v>令和3年11月28日　うぶやま牧場風力発電所</v>
      </c>
      <c r="T6" s="67" t="str">
        <f t="shared" si="6"/>
        <v>無</v>
      </c>
      <c r="U6" s="71" t="str">
        <f t="shared" si="6"/>
        <v>九州電力株式会社</v>
      </c>
      <c r="V6" s="68">
        <f t="shared" si="6"/>
        <v>25.8</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835</v>
      </c>
      <c r="AH6" s="69">
        <f t="shared" si="6"/>
        <v>944</v>
      </c>
      <c r="AI6" s="69">
        <f t="shared" si="6"/>
        <v>793</v>
      </c>
      <c r="AJ6" s="69">
        <f t="shared" si="6"/>
        <v>635</v>
      </c>
      <c r="AK6" s="69">
        <f t="shared" si="6"/>
        <v>793</v>
      </c>
      <c r="AL6" s="69" t="str">
        <f t="shared" si="6"/>
        <v>-</v>
      </c>
      <c r="AM6" s="69" t="str">
        <f t="shared" si="6"/>
        <v>-</v>
      </c>
      <c r="AN6" s="69" t="str">
        <f t="shared" si="6"/>
        <v>-</v>
      </c>
      <c r="AO6" s="69" t="str">
        <f t="shared" si="6"/>
        <v>-</v>
      </c>
      <c r="AP6" s="69" t="str">
        <f t="shared" si="6"/>
        <v>-</v>
      </c>
      <c r="AQ6" s="69">
        <f t="shared" si="6"/>
        <v>835</v>
      </c>
      <c r="AR6" s="69">
        <f t="shared" si="6"/>
        <v>944</v>
      </c>
      <c r="AS6" s="69">
        <f t="shared" si="6"/>
        <v>793</v>
      </c>
      <c r="AT6" s="69">
        <f t="shared" si="6"/>
        <v>635</v>
      </c>
      <c r="AU6" s="69">
        <f t="shared" si="6"/>
        <v>793</v>
      </c>
      <c r="AV6" s="69" t="str">
        <f t="shared" si="6"/>
        <v>-</v>
      </c>
      <c r="AW6" s="69">
        <f t="shared" si="6"/>
        <v>13078</v>
      </c>
      <c r="AX6" s="69">
        <f t="shared" si="6"/>
        <v>13078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v>1</v>
      </c>
      <c r="P7" s="80" t="s">
        <v>129</v>
      </c>
      <c r="Q7" s="80" t="s">
        <v>129</v>
      </c>
      <c r="R7" s="81" t="s">
        <v>130</v>
      </c>
      <c r="S7" s="81" t="s">
        <v>130</v>
      </c>
      <c r="T7" s="82" t="s">
        <v>131</v>
      </c>
      <c r="U7" s="81" t="s">
        <v>132</v>
      </c>
      <c r="V7" s="78">
        <v>25.8</v>
      </c>
      <c r="W7" s="80" t="s">
        <v>129</v>
      </c>
      <c r="X7" s="80" t="s">
        <v>129</v>
      </c>
      <c r="Y7" s="80" t="s">
        <v>129</v>
      </c>
      <c r="Z7" s="80" t="s">
        <v>129</v>
      </c>
      <c r="AA7" s="80" t="s">
        <v>129</v>
      </c>
      <c r="AB7" s="80" t="s">
        <v>129</v>
      </c>
      <c r="AC7" s="80" t="s">
        <v>129</v>
      </c>
      <c r="AD7" s="80" t="s">
        <v>129</v>
      </c>
      <c r="AE7" s="80" t="s">
        <v>129</v>
      </c>
      <c r="AF7" s="80" t="s">
        <v>129</v>
      </c>
      <c r="AG7" s="80">
        <v>835</v>
      </c>
      <c r="AH7" s="80">
        <v>944</v>
      </c>
      <c r="AI7" s="80">
        <v>793</v>
      </c>
      <c r="AJ7" s="80">
        <v>635</v>
      </c>
      <c r="AK7" s="80">
        <v>793</v>
      </c>
      <c r="AL7" s="80" t="s">
        <v>129</v>
      </c>
      <c r="AM7" s="80" t="s">
        <v>129</v>
      </c>
      <c r="AN7" s="80" t="s">
        <v>129</v>
      </c>
      <c r="AO7" s="80" t="s">
        <v>129</v>
      </c>
      <c r="AP7" s="80" t="s">
        <v>129</v>
      </c>
      <c r="AQ7" s="80">
        <v>835</v>
      </c>
      <c r="AR7" s="80">
        <v>944</v>
      </c>
      <c r="AS7" s="80">
        <v>793</v>
      </c>
      <c r="AT7" s="80">
        <v>635</v>
      </c>
      <c r="AU7" s="80">
        <v>793</v>
      </c>
      <c r="AV7" s="80" t="s">
        <v>129</v>
      </c>
      <c r="AW7" s="80">
        <v>13078</v>
      </c>
      <c r="AX7" s="80">
        <v>13078</v>
      </c>
      <c r="AY7" s="83">
        <v>285.10000000000002</v>
      </c>
      <c r="AZ7" s="83">
        <v>329.3</v>
      </c>
      <c r="BA7" s="83">
        <v>285</v>
      </c>
      <c r="BB7" s="83">
        <v>156.80000000000001</v>
      </c>
      <c r="BC7" s="83">
        <v>317.2</v>
      </c>
      <c r="BD7" s="83">
        <v>88.8</v>
      </c>
      <c r="BE7" s="83">
        <v>121.3</v>
      </c>
      <c r="BF7" s="83">
        <v>123.2</v>
      </c>
      <c r="BG7" s="83">
        <v>134.69999999999999</v>
      </c>
      <c r="BH7" s="83">
        <v>141.80000000000001</v>
      </c>
      <c r="BI7" s="83">
        <v>100</v>
      </c>
      <c r="BJ7" s="83">
        <v>296.89999999999998</v>
      </c>
      <c r="BK7" s="83">
        <v>419.6</v>
      </c>
      <c r="BL7" s="83">
        <v>360.1</v>
      </c>
      <c r="BM7" s="83">
        <v>174.2</v>
      </c>
      <c r="BN7" s="83">
        <v>334.9</v>
      </c>
      <c r="BO7" s="83">
        <v>269.8</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v>8336</v>
      </c>
      <c r="CG7" s="83">
        <v>7217.8</v>
      </c>
      <c r="CH7" s="83">
        <v>8345.4</v>
      </c>
      <c r="CI7" s="83">
        <v>15304.7</v>
      </c>
      <c r="CJ7" s="83">
        <v>7618</v>
      </c>
      <c r="CK7" s="83">
        <v>22847.9</v>
      </c>
      <c r="CL7" s="83">
        <v>19199</v>
      </c>
      <c r="CM7" s="83">
        <v>19863.5</v>
      </c>
      <c r="CN7" s="83">
        <v>19066.3</v>
      </c>
      <c r="CO7" s="83">
        <v>18998.7</v>
      </c>
      <c r="CP7" s="80">
        <v>9689</v>
      </c>
      <c r="CQ7" s="80">
        <v>11702</v>
      </c>
      <c r="CR7" s="80">
        <v>8987</v>
      </c>
      <c r="CS7" s="80">
        <v>3853</v>
      </c>
      <c r="CT7" s="80">
        <v>9746</v>
      </c>
      <c r="CU7" s="80">
        <v>2390</v>
      </c>
      <c r="CV7" s="80">
        <v>32739</v>
      </c>
      <c r="CW7" s="80">
        <v>34140</v>
      </c>
      <c r="CX7" s="80">
        <v>33434</v>
      </c>
      <c r="CY7" s="80">
        <v>36820</v>
      </c>
      <c r="CZ7" s="80">
        <v>600</v>
      </c>
      <c r="DA7" s="83">
        <v>15.9</v>
      </c>
      <c r="DB7" s="83">
        <v>18</v>
      </c>
      <c r="DC7" s="83">
        <v>15.1</v>
      </c>
      <c r="DD7" s="83">
        <v>12.1</v>
      </c>
      <c r="DE7" s="83">
        <v>15.1</v>
      </c>
      <c r="DF7" s="83">
        <v>36.4</v>
      </c>
      <c r="DG7" s="83">
        <v>31.6</v>
      </c>
      <c r="DH7" s="83">
        <v>31.6</v>
      </c>
      <c r="DI7" s="83">
        <v>30.1</v>
      </c>
      <c r="DJ7" s="83">
        <v>30.3</v>
      </c>
      <c r="DK7" s="83">
        <v>36.299999999999997</v>
      </c>
      <c r="DL7" s="83">
        <v>0</v>
      </c>
      <c r="DM7" s="83">
        <v>35.200000000000003</v>
      </c>
      <c r="DN7" s="83">
        <v>58.9</v>
      </c>
      <c r="DO7" s="83">
        <v>26.7</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74.2</v>
      </c>
      <c r="EU7" s="83">
        <v>86.8</v>
      </c>
      <c r="EV7" s="83">
        <v>83.6</v>
      </c>
      <c r="EW7" s="83">
        <v>82.6</v>
      </c>
      <c r="EX7" s="83">
        <v>83.2</v>
      </c>
      <c r="EY7" s="80" t="s">
        <v>129</v>
      </c>
      <c r="EZ7" s="83" t="s">
        <v>129</v>
      </c>
      <c r="FA7" s="83" t="s">
        <v>129</v>
      </c>
      <c r="FB7" s="83" t="s">
        <v>129</v>
      </c>
      <c r="FC7" s="83" t="s">
        <v>129</v>
      </c>
      <c r="FD7" s="83" t="s">
        <v>129</v>
      </c>
      <c r="FE7" s="83">
        <v>61.6</v>
      </c>
      <c r="FF7" s="83">
        <v>57.7</v>
      </c>
      <c r="FG7" s="83">
        <v>57.6</v>
      </c>
      <c r="FH7" s="83">
        <v>60.4</v>
      </c>
      <c r="FI7" s="83">
        <v>54.1</v>
      </c>
      <c r="FJ7" s="83" t="s">
        <v>129</v>
      </c>
      <c r="FK7" s="83" t="s">
        <v>129</v>
      </c>
      <c r="FL7" s="83" t="s">
        <v>129</v>
      </c>
      <c r="FM7" s="83" t="s">
        <v>129</v>
      </c>
      <c r="FN7" s="83" t="s">
        <v>129</v>
      </c>
      <c r="FO7" s="83">
        <v>6.4</v>
      </c>
      <c r="FP7" s="83">
        <v>5.4</v>
      </c>
      <c r="FQ7" s="83">
        <v>8.6999999999999993</v>
      </c>
      <c r="FR7" s="83">
        <v>14.9</v>
      </c>
      <c r="FS7" s="83">
        <v>16.2</v>
      </c>
      <c r="FT7" s="83" t="s">
        <v>129</v>
      </c>
      <c r="FU7" s="83" t="s">
        <v>129</v>
      </c>
      <c r="FV7" s="83" t="s">
        <v>129</v>
      </c>
      <c r="FW7" s="83" t="s">
        <v>129</v>
      </c>
      <c r="FX7" s="83" t="s">
        <v>129</v>
      </c>
      <c r="FY7" s="83">
        <v>390.3</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85.6</v>
      </c>
      <c r="GT7" s="83">
        <v>92</v>
      </c>
      <c r="GU7" s="83">
        <v>94.7</v>
      </c>
      <c r="GV7" s="83">
        <v>96</v>
      </c>
      <c r="GW7" s="83">
        <v>97.1</v>
      </c>
      <c r="GX7" s="80" t="s">
        <v>129</v>
      </c>
      <c r="GY7" s="83" t="s">
        <v>129</v>
      </c>
      <c r="GZ7" s="83" t="s">
        <v>129</v>
      </c>
      <c r="HA7" s="83" t="s">
        <v>129</v>
      </c>
      <c r="HB7" s="83" t="s">
        <v>129</v>
      </c>
      <c r="HC7" s="83" t="s">
        <v>129</v>
      </c>
      <c r="HD7" s="83">
        <v>53.5</v>
      </c>
      <c r="HE7" s="83">
        <v>67.599999999999994</v>
      </c>
      <c r="HF7" s="83">
        <v>67.8</v>
      </c>
      <c r="HG7" s="83">
        <v>71</v>
      </c>
      <c r="HH7" s="83">
        <v>70.5</v>
      </c>
      <c r="HI7" s="83" t="s">
        <v>129</v>
      </c>
      <c r="HJ7" s="83" t="s">
        <v>129</v>
      </c>
      <c r="HK7" s="83" t="s">
        <v>129</v>
      </c>
      <c r="HL7" s="83" t="s">
        <v>129</v>
      </c>
      <c r="HM7" s="83" t="s">
        <v>129</v>
      </c>
      <c r="HN7" s="83">
        <v>5.5</v>
      </c>
      <c r="HO7" s="83">
        <v>0</v>
      </c>
      <c r="HP7" s="83">
        <v>0.6</v>
      </c>
      <c r="HQ7" s="83">
        <v>0.2</v>
      </c>
      <c r="HR7" s="83">
        <v>0.1</v>
      </c>
      <c r="HS7" s="83" t="s">
        <v>129</v>
      </c>
      <c r="HT7" s="83" t="s">
        <v>129</v>
      </c>
      <c r="HU7" s="83" t="s">
        <v>129</v>
      </c>
      <c r="HV7" s="83" t="s">
        <v>129</v>
      </c>
      <c r="HW7" s="83" t="s">
        <v>129</v>
      </c>
      <c r="HX7" s="83">
        <v>0.5</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43.2</v>
      </c>
      <c r="IS7" s="83">
        <v>49.1</v>
      </c>
      <c r="IT7" s="83">
        <v>33.799999999999997</v>
      </c>
      <c r="IU7" s="83">
        <v>24</v>
      </c>
      <c r="IV7" s="83">
        <v>23.8</v>
      </c>
      <c r="IW7" s="80">
        <v>600</v>
      </c>
      <c r="IX7" s="83">
        <v>15.9</v>
      </c>
      <c r="IY7" s="83">
        <v>18</v>
      </c>
      <c r="IZ7" s="83">
        <v>15.1</v>
      </c>
      <c r="JA7" s="83">
        <v>12.1</v>
      </c>
      <c r="JB7" s="83">
        <v>15.1</v>
      </c>
      <c r="JC7" s="83">
        <v>16.5</v>
      </c>
      <c r="JD7" s="83">
        <v>15</v>
      </c>
      <c r="JE7" s="83">
        <v>12.8</v>
      </c>
      <c r="JF7" s="83">
        <v>11.1</v>
      </c>
      <c r="JG7" s="83">
        <v>13.6</v>
      </c>
      <c r="JH7" s="83">
        <v>36.299999999999997</v>
      </c>
      <c r="JI7" s="83">
        <v>0</v>
      </c>
      <c r="JJ7" s="83">
        <v>35.200000000000003</v>
      </c>
      <c r="JK7" s="83">
        <v>58.9</v>
      </c>
      <c r="JL7" s="83">
        <v>26.7</v>
      </c>
      <c r="JM7" s="83">
        <v>39.700000000000003</v>
      </c>
      <c r="JN7" s="83">
        <v>37.5</v>
      </c>
      <c r="JO7" s="83">
        <v>37.299999999999997</v>
      </c>
      <c r="JP7" s="83">
        <v>26</v>
      </c>
      <c r="JQ7" s="83">
        <v>23.4</v>
      </c>
      <c r="JR7" s="83">
        <v>0</v>
      </c>
      <c r="JS7" s="83">
        <v>0</v>
      </c>
      <c r="JT7" s="83">
        <v>0</v>
      </c>
      <c r="JU7" s="83">
        <v>0</v>
      </c>
      <c r="JV7" s="83">
        <v>0</v>
      </c>
      <c r="JW7" s="83">
        <v>51.8</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v>100</v>
      </c>
      <c r="KM7" s="83">
        <v>100</v>
      </c>
      <c r="KN7" s="83">
        <v>100</v>
      </c>
      <c r="KO7" s="83">
        <v>100</v>
      </c>
      <c r="KP7" s="83">
        <v>100</v>
      </c>
      <c r="KQ7" s="83">
        <v>97.5</v>
      </c>
      <c r="KR7" s="83">
        <v>96.6</v>
      </c>
      <c r="KS7" s="83">
        <v>92.8</v>
      </c>
      <c r="KT7" s="83">
        <v>95.9</v>
      </c>
      <c r="KU7" s="83">
        <v>95.2</v>
      </c>
      <c r="KV7" s="80" t="s">
        <v>129</v>
      </c>
      <c r="KW7" s="83" t="s">
        <v>129</v>
      </c>
      <c r="KX7" s="83" t="s">
        <v>129</v>
      </c>
      <c r="KY7" s="83" t="s">
        <v>129</v>
      </c>
      <c r="KZ7" s="83" t="s">
        <v>129</v>
      </c>
      <c r="LA7" s="83" t="s">
        <v>129</v>
      </c>
      <c r="LB7" s="83">
        <v>14.5</v>
      </c>
      <c r="LC7" s="83">
        <v>14.9</v>
      </c>
      <c r="LD7" s="83">
        <v>15.3</v>
      </c>
      <c r="LE7" s="83">
        <v>14.9</v>
      </c>
      <c r="LF7" s="83">
        <v>14.9</v>
      </c>
      <c r="LG7" s="83" t="s">
        <v>129</v>
      </c>
      <c r="LH7" s="83" t="s">
        <v>129</v>
      </c>
      <c r="LI7" s="83" t="s">
        <v>129</v>
      </c>
      <c r="LJ7" s="83" t="s">
        <v>129</v>
      </c>
      <c r="LK7" s="83" t="s">
        <v>129</v>
      </c>
      <c r="LL7" s="83">
        <v>0.3</v>
      </c>
      <c r="LM7" s="83">
        <v>0.3</v>
      </c>
      <c r="LN7" s="83">
        <v>0.7</v>
      </c>
      <c r="LO7" s="83">
        <v>0.4</v>
      </c>
      <c r="LP7" s="83">
        <v>1.8</v>
      </c>
      <c r="LQ7" s="83" t="s">
        <v>129</v>
      </c>
      <c r="LR7" s="83" t="s">
        <v>129</v>
      </c>
      <c r="LS7" s="83" t="s">
        <v>129</v>
      </c>
      <c r="LT7" s="83" t="s">
        <v>129</v>
      </c>
      <c r="LU7" s="83" t="s">
        <v>129</v>
      </c>
      <c r="LV7" s="83">
        <v>189.5</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t="s">
        <v>129</v>
      </c>
      <c r="ML7" s="83" t="s">
        <v>129</v>
      </c>
      <c r="MM7" s="83" t="s">
        <v>129</v>
      </c>
      <c r="MN7" s="83" t="s">
        <v>129</v>
      </c>
      <c r="MO7" s="83" t="s">
        <v>129</v>
      </c>
      <c r="MP7" s="83">
        <v>98.7</v>
      </c>
      <c r="MQ7" s="83">
        <v>98.2</v>
      </c>
      <c r="MR7" s="83">
        <v>98.7</v>
      </c>
      <c r="MS7" s="83">
        <v>98.8</v>
      </c>
      <c r="MT7" s="83">
        <v>98.9</v>
      </c>
      <c r="MU7" s="83" t="s">
        <v>129</v>
      </c>
      <c r="MV7" s="83" t="s">
        <v>129</v>
      </c>
      <c r="MW7" s="83" t="s">
        <v>129</v>
      </c>
      <c r="MX7" s="83" t="s">
        <v>129</v>
      </c>
      <c r="MY7" s="83" t="s">
        <v>129</v>
      </c>
      <c r="MZ7" s="83" t="s">
        <v>129</v>
      </c>
      <c r="NA7" s="83" t="s">
        <v>129</v>
      </c>
      <c r="NB7" s="83" t="s">
        <v>129</v>
      </c>
      <c r="NC7" s="83">
        <v>1</v>
      </c>
      <c r="ND7" s="83">
        <v>1</v>
      </c>
      <c r="NE7" s="83">
        <v>1</v>
      </c>
      <c r="NF7" s="83">
        <v>1</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1</v>
      </c>
      <c r="IY8" s="87" t="s">
        <v>133</v>
      </c>
      <c r="IZ8" s="85"/>
      <c r="JA8" s="85"/>
      <c r="JB8" s="85"/>
      <c r="JC8" s="85"/>
      <c r="JD8" s="86"/>
      <c r="JE8" s="85"/>
      <c r="JF8" s="85"/>
      <c r="JG8" s="85" t="str">
        <f>JH4</f>
        <v>修繕費比率（％）</v>
      </c>
      <c r="JH8" s="85" t="b">
        <f>IF(SUM($O$7,$NC$7:$NF$7)=0,FALSE,TRUE)</f>
        <v>1</v>
      </c>
      <c r="JI8" s="87" t="s">
        <v>133</v>
      </c>
      <c r="JJ8" s="85"/>
      <c r="JK8" s="85"/>
      <c r="JL8" s="85"/>
      <c r="JM8" s="85"/>
      <c r="JN8" s="85"/>
      <c r="JO8" s="86"/>
      <c r="JP8" s="85"/>
      <c r="JQ8" s="85" t="str">
        <f>JR4</f>
        <v>企業債残高対料金収入比率（％）</v>
      </c>
      <c r="JR8" s="85" t="b">
        <f>IF(SUM($O$7,$NC$7:$NF$7)=0,FALSE,TRUE)</f>
        <v>1</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1</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（最大出力合計600kW）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285.10000000000002</v>
      </c>
      <c r="AZ11" s="95">
        <f>AZ7</f>
        <v>329.3</v>
      </c>
      <c r="BA11" s="95">
        <f>BA7</f>
        <v>285</v>
      </c>
      <c r="BB11" s="95">
        <f>BB7</f>
        <v>156.80000000000001</v>
      </c>
      <c r="BC11" s="95">
        <f>BC7</f>
        <v>317.2</v>
      </c>
      <c r="BD11" s="84"/>
      <c r="BE11" s="84"/>
      <c r="BF11" s="84"/>
      <c r="BG11" s="84"/>
      <c r="BH11" s="84"/>
      <c r="BI11" s="94" t="s">
        <v>142</v>
      </c>
      <c r="BJ11" s="95">
        <f>BJ7</f>
        <v>296.89999999999998</v>
      </c>
      <c r="BK11" s="95">
        <f>BK7</f>
        <v>419.6</v>
      </c>
      <c r="BL11" s="95">
        <f>BL7</f>
        <v>360.1</v>
      </c>
      <c r="BM11" s="95">
        <f>BM7</f>
        <v>174.2</v>
      </c>
      <c r="BN11" s="95">
        <f>BN7</f>
        <v>334.9</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8336</v>
      </c>
      <c r="CG11" s="95">
        <f>CG7</f>
        <v>7217.8</v>
      </c>
      <c r="CH11" s="95">
        <f>CH7</f>
        <v>8345.4</v>
      </c>
      <c r="CI11" s="95">
        <f>CI7</f>
        <v>15304.7</v>
      </c>
      <c r="CJ11" s="95">
        <f>CJ7</f>
        <v>7618</v>
      </c>
      <c r="CK11" s="84"/>
      <c r="CL11" s="84"/>
      <c r="CM11" s="84"/>
      <c r="CN11" s="84"/>
      <c r="CO11" s="94" t="s">
        <v>142</v>
      </c>
      <c r="CP11" s="96">
        <f>CP7</f>
        <v>9689</v>
      </c>
      <c r="CQ11" s="96">
        <f>CQ7</f>
        <v>11702</v>
      </c>
      <c r="CR11" s="96">
        <f>CR7</f>
        <v>8987</v>
      </c>
      <c r="CS11" s="96">
        <f>CS7</f>
        <v>3853</v>
      </c>
      <c r="CT11" s="96">
        <f>CT7</f>
        <v>9746</v>
      </c>
      <c r="CU11" s="84"/>
      <c r="CV11" s="84"/>
      <c r="CW11" s="84"/>
      <c r="CX11" s="84"/>
      <c r="CY11" s="84"/>
      <c r="CZ11" s="94" t="s">
        <v>142</v>
      </c>
      <c r="DA11" s="95">
        <f>DA7</f>
        <v>15.9</v>
      </c>
      <c r="DB11" s="95">
        <f>DB7</f>
        <v>18</v>
      </c>
      <c r="DC11" s="95">
        <f>DC7</f>
        <v>15.1</v>
      </c>
      <c r="DD11" s="95">
        <f>DD7</f>
        <v>12.1</v>
      </c>
      <c r="DE11" s="95">
        <f>DE7</f>
        <v>15.1</v>
      </c>
      <c r="DF11" s="84"/>
      <c r="DG11" s="84"/>
      <c r="DH11" s="84"/>
      <c r="DI11" s="84"/>
      <c r="DJ11" s="94" t="s">
        <v>142</v>
      </c>
      <c r="DK11" s="95">
        <f>DK7</f>
        <v>36.299999999999997</v>
      </c>
      <c r="DL11" s="95">
        <f>DL7</f>
        <v>0</v>
      </c>
      <c r="DM11" s="95">
        <f>DM7</f>
        <v>35.200000000000003</v>
      </c>
      <c r="DN11" s="95">
        <f>DN7</f>
        <v>58.9</v>
      </c>
      <c r="DO11" s="95">
        <f>DO7</f>
        <v>26.7</v>
      </c>
      <c r="DP11" s="84"/>
      <c r="DQ11" s="84"/>
      <c r="DR11" s="84"/>
      <c r="DS11" s="84"/>
      <c r="DT11" s="94" t="s">
        <v>142</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15.9</v>
      </c>
      <c r="IY11" s="95">
        <f>IY7</f>
        <v>18</v>
      </c>
      <c r="IZ11" s="95">
        <f>IZ7</f>
        <v>15.1</v>
      </c>
      <c r="JA11" s="95">
        <f>JA7</f>
        <v>12.1</v>
      </c>
      <c r="JB11" s="95">
        <f>JB7</f>
        <v>15.1</v>
      </c>
      <c r="JC11" s="84"/>
      <c r="JD11" s="84"/>
      <c r="JE11" s="84"/>
      <c r="JF11" s="84"/>
      <c r="JG11" s="94" t="s">
        <v>142</v>
      </c>
      <c r="JH11" s="95">
        <f>JH7</f>
        <v>36.299999999999997</v>
      </c>
      <c r="JI11" s="95">
        <f>JI7</f>
        <v>0</v>
      </c>
      <c r="JJ11" s="95">
        <f>JJ7</f>
        <v>35.200000000000003</v>
      </c>
      <c r="JK11" s="95">
        <f>JK7</f>
        <v>58.9</v>
      </c>
      <c r="JL11" s="95">
        <f>JL7</f>
        <v>26.7</v>
      </c>
      <c r="JM11" s="84"/>
      <c r="JN11" s="84"/>
      <c r="JO11" s="84"/>
      <c r="JP11" s="84"/>
      <c r="JQ11" s="94" t="s">
        <v>142</v>
      </c>
      <c r="JR11" s="95">
        <f>JR7</f>
        <v>0</v>
      </c>
      <c r="JS11" s="95">
        <f>JS7</f>
        <v>0</v>
      </c>
      <c r="JT11" s="95">
        <f>JT7</f>
        <v>0</v>
      </c>
      <c r="JU11" s="95">
        <f>JU7</f>
        <v>0</v>
      </c>
      <c r="JV11" s="95">
        <f>JV7</f>
        <v>0</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f>KL7</f>
        <v>100</v>
      </c>
      <c r="KM11" s="95">
        <f>KM7</f>
        <v>100</v>
      </c>
      <c r="KN11" s="95">
        <f>KN7</f>
        <v>100</v>
      </c>
      <c r="KO11" s="95">
        <f>KO7</f>
        <v>100</v>
      </c>
      <c r="KP11" s="95">
        <f>KP7</f>
        <v>100</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88.8</v>
      </c>
      <c r="AZ12" s="95">
        <f>BE7</f>
        <v>121.3</v>
      </c>
      <c r="BA12" s="95">
        <f>BF7</f>
        <v>123.2</v>
      </c>
      <c r="BB12" s="95">
        <f>BG7</f>
        <v>134.69999999999999</v>
      </c>
      <c r="BC12" s="95">
        <f>BH7</f>
        <v>141.80000000000001</v>
      </c>
      <c r="BD12" s="84"/>
      <c r="BE12" s="84"/>
      <c r="BF12" s="84"/>
      <c r="BG12" s="84"/>
      <c r="BH12" s="84"/>
      <c r="BI12" s="94" t="s">
        <v>143</v>
      </c>
      <c r="BJ12" s="95">
        <f>BO7</f>
        <v>269.8</v>
      </c>
      <c r="BK12" s="95">
        <f>BP7</f>
        <v>247.9</v>
      </c>
      <c r="BL12" s="95">
        <f>BQ7</f>
        <v>240.1</v>
      </c>
      <c r="BM12" s="95">
        <f>BR7</f>
        <v>253.6</v>
      </c>
      <c r="BN12" s="95">
        <f>BS7</f>
        <v>238</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22847.9</v>
      </c>
      <c r="CG12" s="95">
        <f>CL7</f>
        <v>19199</v>
      </c>
      <c r="CH12" s="95">
        <f>CM7</f>
        <v>19863.5</v>
      </c>
      <c r="CI12" s="95">
        <f>CN7</f>
        <v>19066.3</v>
      </c>
      <c r="CJ12" s="95">
        <f>CO7</f>
        <v>18998.7</v>
      </c>
      <c r="CK12" s="84"/>
      <c r="CL12" s="84"/>
      <c r="CM12" s="84"/>
      <c r="CN12" s="84"/>
      <c r="CO12" s="94" t="s">
        <v>143</v>
      </c>
      <c r="CP12" s="96">
        <f>CU7</f>
        <v>2390</v>
      </c>
      <c r="CQ12" s="96">
        <f>CV7</f>
        <v>32739</v>
      </c>
      <c r="CR12" s="96">
        <f>CW7</f>
        <v>34140</v>
      </c>
      <c r="CS12" s="96">
        <f>CX7</f>
        <v>33434</v>
      </c>
      <c r="CT12" s="96">
        <f>CY7</f>
        <v>36820</v>
      </c>
      <c r="CU12" s="84"/>
      <c r="CV12" s="84"/>
      <c r="CW12" s="84"/>
      <c r="CX12" s="84"/>
      <c r="CY12" s="84"/>
      <c r="CZ12" s="94" t="s">
        <v>143</v>
      </c>
      <c r="DA12" s="95">
        <f>DF7</f>
        <v>36.4</v>
      </c>
      <c r="DB12" s="95">
        <f>DG7</f>
        <v>31.6</v>
      </c>
      <c r="DC12" s="95">
        <f>DH7</f>
        <v>31.6</v>
      </c>
      <c r="DD12" s="95">
        <f>DI7</f>
        <v>30.1</v>
      </c>
      <c r="DE12" s="95">
        <f>DJ7</f>
        <v>30.3</v>
      </c>
      <c r="DF12" s="84"/>
      <c r="DG12" s="84"/>
      <c r="DH12" s="84"/>
      <c r="DI12" s="84"/>
      <c r="DJ12" s="94" t="s">
        <v>143</v>
      </c>
      <c r="DK12" s="95">
        <f>DP7</f>
        <v>8.3000000000000007</v>
      </c>
      <c r="DL12" s="95">
        <f>DQ7</f>
        <v>7.1</v>
      </c>
      <c r="DM12" s="95">
        <f>DR7</f>
        <v>7.3</v>
      </c>
      <c r="DN12" s="95">
        <f>DS7</f>
        <v>5.3</v>
      </c>
      <c r="DO12" s="95">
        <f>DT7</f>
        <v>6.4</v>
      </c>
      <c r="DP12" s="84"/>
      <c r="DQ12" s="84"/>
      <c r="DR12" s="84"/>
      <c r="DS12" s="84"/>
      <c r="DT12" s="94" t="s">
        <v>143</v>
      </c>
      <c r="DU12" s="95">
        <f>DZ7</f>
        <v>110.5</v>
      </c>
      <c r="DV12" s="95">
        <f>EA7</f>
        <v>156.5</v>
      </c>
      <c r="DW12" s="95">
        <f>EB7</f>
        <v>157.6</v>
      </c>
      <c r="DX12" s="95">
        <f>EC7</f>
        <v>173.7</v>
      </c>
      <c r="DY12" s="95">
        <f>ED7</f>
        <v>160.19999999999999</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f>ET7</f>
        <v>74.2</v>
      </c>
      <c r="EP12" s="95">
        <f>EU7</f>
        <v>86.8</v>
      </c>
      <c r="EQ12" s="95">
        <f>EV7</f>
        <v>83.6</v>
      </c>
      <c r="ER12" s="95">
        <f>EW7</f>
        <v>82.6</v>
      </c>
      <c r="ES12" s="95">
        <f>EX7</f>
        <v>83.2</v>
      </c>
      <c r="ET12" s="84"/>
      <c r="EU12" s="84"/>
      <c r="EV12" s="84"/>
      <c r="EW12" s="84"/>
      <c r="EX12" s="84"/>
      <c r="EY12" s="94" t="s">
        <v>143</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143</v>
      </c>
      <c r="FT12" s="95" t="str">
        <f>IF($FT$8,FY7,"-")</f>
        <v>-</v>
      </c>
      <c r="FU12" s="95" t="str">
        <f>IF($FT$8,FZ7,"-")</f>
        <v>-</v>
      </c>
      <c r="FV12" s="95" t="str">
        <f>IF($FT$8,GA7,"-")</f>
        <v>-</v>
      </c>
      <c r="FW12" s="95" t="str">
        <f>IF($FT$8,GB7,"-")</f>
        <v>-</v>
      </c>
      <c r="FX12" s="95" t="str">
        <f>IF($FT$8,GC7,"-")</f>
        <v>-</v>
      </c>
      <c r="FY12" s="84"/>
      <c r="FZ12" s="84"/>
      <c r="GA12" s="84"/>
      <c r="GB12" s="84"/>
      <c r="GC12" s="94" t="s">
        <v>143</v>
      </c>
      <c r="GD12" s="95" t="str">
        <f>IF($GD$8,GI7,"-")</f>
        <v>-</v>
      </c>
      <c r="GE12" s="95" t="str">
        <f>IF($GD$8,GJ7,"-")</f>
        <v>-</v>
      </c>
      <c r="GF12" s="95" t="str">
        <f>IF($GD$8,GK7,"-")</f>
        <v>-</v>
      </c>
      <c r="GG12" s="95" t="str">
        <f>IF($GD$8,GL7,"-")</f>
        <v>-</v>
      </c>
      <c r="GH12" s="95" t="str">
        <f>IF($GD$8,GM7,"-")</f>
        <v>-</v>
      </c>
      <c r="GI12" s="84"/>
      <c r="GJ12" s="84"/>
      <c r="GK12" s="84"/>
      <c r="GL12" s="84"/>
      <c r="GM12" s="94" t="s">
        <v>143</v>
      </c>
      <c r="GN12" s="95" t="str">
        <f>IF($GN$8,GS7,"-")</f>
        <v>-</v>
      </c>
      <c r="GO12" s="95" t="str">
        <f>IF($GN$8,GT7,"-")</f>
        <v>-</v>
      </c>
      <c r="GP12" s="95" t="str">
        <f>IF($GN$8,GU7,"-")</f>
        <v>-</v>
      </c>
      <c r="GQ12" s="95" t="str">
        <f>IF($GN$8,GV7,"-")</f>
        <v>-</v>
      </c>
      <c r="GR12" s="95" t="str">
        <f>IF($GN$8,GW7,"-")</f>
        <v>-</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16.5</v>
      </c>
      <c r="IY12" s="95">
        <f>IF($IX$8,JD7,"-")</f>
        <v>15</v>
      </c>
      <c r="IZ12" s="95">
        <f>IF($IX$8,JE7,"-")</f>
        <v>12.8</v>
      </c>
      <c r="JA12" s="95">
        <f>IF($IX$8,JF7,"-")</f>
        <v>11.1</v>
      </c>
      <c r="JB12" s="95">
        <f>IF($IX$8,JG7,"-")</f>
        <v>13.6</v>
      </c>
      <c r="JC12" s="84"/>
      <c r="JD12" s="84"/>
      <c r="JE12" s="84"/>
      <c r="JF12" s="84"/>
      <c r="JG12" s="94" t="s">
        <v>143</v>
      </c>
      <c r="JH12" s="95">
        <f>IF($JH$8,JM7,"-")</f>
        <v>39.700000000000003</v>
      </c>
      <c r="JI12" s="95">
        <f>IF($JH$8,JN7,"-")</f>
        <v>37.5</v>
      </c>
      <c r="JJ12" s="95">
        <f>IF($JH$8,JO7,"-")</f>
        <v>37.299999999999997</v>
      </c>
      <c r="JK12" s="95">
        <f>IF($JH$8,JP7,"-")</f>
        <v>26</v>
      </c>
      <c r="JL12" s="95">
        <f>IF($JH$8,JQ7,"-")</f>
        <v>23.4</v>
      </c>
      <c r="JM12" s="84"/>
      <c r="JN12" s="84"/>
      <c r="JO12" s="84"/>
      <c r="JP12" s="84"/>
      <c r="JQ12" s="94" t="s">
        <v>143</v>
      </c>
      <c r="JR12" s="95">
        <f>IF($JR$8,JW7,"-")</f>
        <v>51.8</v>
      </c>
      <c r="JS12" s="95">
        <f>IF($JR$8,JX7,"-")</f>
        <v>34.200000000000003</v>
      </c>
      <c r="JT12" s="95">
        <f>IF($JR$8,JY7,"-")</f>
        <v>85.9</v>
      </c>
      <c r="JU12" s="95">
        <f>IF($JR$8,JZ7,"-")</f>
        <v>409.1</v>
      </c>
      <c r="JV12" s="95">
        <f>IF($JR$8,KA7,"-")</f>
        <v>329.7</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f>IF($KL$8,KQ7,"-")</f>
        <v>97.5</v>
      </c>
      <c r="KM12" s="95">
        <f>IF($KL$8,KR7,"-")</f>
        <v>96.6</v>
      </c>
      <c r="KN12" s="95">
        <f>IF($KL$8,KS7,"-")</f>
        <v>92.8</v>
      </c>
      <c r="KO12" s="95">
        <f>IF($KL$8,KT7,"-")</f>
        <v>95.9</v>
      </c>
      <c r="KP12" s="95">
        <f>IF($KL$8,KU7,"-")</f>
        <v>95.2</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203" t="s">
        <v>146</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147</v>
      </c>
      <c r="C15" s="193"/>
      <c r="D15" s="100"/>
      <c r="E15" s="97">
        <v>1</v>
      </c>
      <c r="F15" s="193" t="s">
        <v>148</v>
      </c>
      <c r="G15" s="193"/>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151</v>
      </c>
      <c r="C16" s="193"/>
      <c r="D16" s="100"/>
      <c r="E16" s="97">
        <f>E15+1</f>
        <v>2</v>
      </c>
      <c r="F16" s="193" t="s">
        <v>152</v>
      </c>
      <c r="G16" s="193"/>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154</v>
      </c>
      <c r="C17" s="193"/>
      <c r="D17" s="100"/>
      <c r="E17" s="97">
        <f t="shared" ref="E17" si="8">E16+1</f>
        <v>3</v>
      </c>
      <c r="F17" s="193" t="s">
        <v>155</v>
      </c>
      <c r="G17" s="193"/>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285.10000000000002</v>
      </c>
      <c r="AZ17" s="106">
        <f t="shared" ref="AZ17:BC17" si="9">IF(AZ7="-",NA(),AZ7)</f>
        <v>329.3</v>
      </c>
      <c r="BA17" s="106">
        <f t="shared" si="9"/>
        <v>285</v>
      </c>
      <c r="BB17" s="106">
        <f t="shared" si="9"/>
        <v>156.80000000000001</v>
      </c>
      <c r="BC17" s="106">
        <f t="shared" si="9"/>
        <v>317.2</v>
      </c>
      <c r="BD17" s="100"/>
      <c r="BE17" s="100"/>
      <c r="BF17" s="100"/>
      <c r="BG17" s="100"/>
      <c r="BH17" s="100"/>
      <c r="BI17" s="105" t="s">
        <v>157</v>
      </c>
      <c r="BJ17" s="106">
        <f>IF(BJ7="-",NA(),BJ7)</f>
        <v>296.89999999999998</v>
      </c>
      <c r="BK17" s="106">
        <f t="shared" ref="BK17:BN17" si="10">IF(BK7="-",NA(),BK7)</f>
        <v>419.6</v>
      </c>
      <c r="BL17" s="106">
        <f t="shared" si="10"/>
        <v>360.1</v>
      </c>
      <c r="BM17" s="106">
        <f t="shared" si="10"/>
        <v>174.2</v>
      </c>
      <c r="BN17" s="106">
        <f t="shared" si="10"/>
        <v>334.9</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157</v>
      </c>
      <c r="CF17" s="106">
        <f>IF(CF7="-",NA(),CF7)</f>
        <v>8336</v>
      </c>
      <c r="CG17" s="106">
        <f t="shared" ref="CG17:CJ17" si="12">IF(CG7="-",NA(),CG7)</f>
        <v>7217.8</v>
      </c>
      <c r="CH17" s="106">
        <f t="shared" si="12"/>
        <v>8345.4</v>
      </c>
      <c r="CI17" s="106">
        <f t="shared" si="12"/>
        <v>15304.7</v>
      </c>
      <c r="CJ17" s="106">
        <f t="shared" si="12"/>
        <v>7618</v>
      </c>
      <c r="CK17" s="100"/>
      <c r="CL17" s="100"/>
      <c r="CM17" s="100"/>
      <c r="CN17" s="100"/>
      <c r="CO17" s="105" t="s">
        <v>158</v>
      </c>
      <c r="CP17" s="107">
        <f>IF(CP7="-",NA(),CP7)</f>
        <v>9689</v>
      </c>
      <c r="CQ17" s="107">
        <f t="shared" ref="CQ17:CT17" si="13">IF(CQ7="-",NA(),CQ7)</f>
        <v>11702</v>
      </c>
      <c r="CR17" s="107">
        <f t="shared" si="13"/>
        <v>8987</v>
      </c>
      <c r="CS17" s="107">
        <f t="shared" si="13"/>
        <v>3853</v>
      </c>
      <c r="CT17" s="107">
        <f t="shared" si="13"/>
        <v>9746</v>
      </c>
      <c r="CU17" s="100"/>
      <c r="CV17" s="100"/>
      <c r="CW17" s="100"/>
      <c r="CX17" s="100"/>
      <c r="CY17" s="100"/>
      <c r="CZ17" s="105" t="s">
        <v>157</v>
      </c>
      <c r="DA17" s="106">
        <f>IF(DA7="-",NA(),DA7)</f>
        <v>15.9</v>
      </c>
      <c r="DB17" s="106">
        <f t="shared" ref="DB17:DE17" si="14">IF(DB7="-",NA(),DB7)</f>
        <v>18</v>
      </c>
      <c r="DC17" s="106">
        <f t="shared" si="14"/>
        <v>15.1</v>
      </c>
      <c r="DD17" s="106">
        <f t="shared" si="14"/>
        <v>12.1</v>
      </c>
      <c r="DE17" s="106">
        <f t="shared" si="14"/>
        <v>15.1</v>
      </c>
      <c r="DF17" s="100"/>
      <c r="DG17" s="100"/>
      <c r="DH17" s="100"/>
      <c r="DI17" s="100"/>
      <c r="DJ17" s="105" t="s">
        <v>158</v>
      </c>
      <c r="DK17" s="106">
        <f>IF(DK7="-",NA(),DK7)</f>
        <v>36.299999999999997</v>
      </c>
      <c r="DL17" s="106">
        <f t="shared" ref="DL17:DO17" si="15">IF(DL7="-",NA(),DL7)</f>
        <v>0</v>
      </c>
      <c r="DM17" s="106">
        <f t="shared" si="15"/>
        <v>35.200000000000003</v>
      </c>
      <c r="DN17" s="106">
        <f t="shared" si="15"/>
        <v>58.9</v>
      </c>
      <c r="DO17" s="106">
        <f t="shared" si="15"/>
        <v>26.7</v>
      </c>
      <c r="DP17" s="100"/>
      <c r="DQ17" s="100"/>
      <c r="DR17" s="100"/>
      <c r="DS17" s="100"/>
      <c r="DT17" s="105" t="s">
        <v>158</v>
      </c>
      <c r="DU17" s="106">
        <f>IF(DU7="-",NA(),DU7)</f>
        <v>0</v>
      </c>
      <c r="DV17" s="106">
        <f t="shared" ref="DV17:DY17" si="16">IF(DV7="-",NA(),DV7)</f>
        <v>0</v>
      </c>
      <c r="DW17" s="106">
        <f t="shared" si="16"/>
        <v>0</v>
      </c>
      <c r="DX17" s="106">
        <f t="shared" si="16"/>
        <v>0</v>
      </c>
      <c r="DY17" s="106">
        <f t="shared" si="16"/>
        <v>0</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f>IF(IX7="-",NA(),IX7)</f>
        <v>15.9</v>
      </c>
      <c r="IY17" s="106">
        <f t="shared" ref="IY17:JB17" si="29">IF(IY7="-",NA(),IY7)</f>
        <v>18</v>
      </c>
      <c r="IZ17" s="106">
        <f t="shared" si="29"/>
        <v>15.1</v>
      </c>
      <c r="JA17" s="106">
        <f t="shared" si="29"/>
        <v>12.1</v>
      </c>
      <c r="JB17" s="106">
        <f t="shared" si="29"/>
        <v>15.1</v>
      </c>
      <c r="JC17" s="100"/>
      <c r="JD17" s="100"/>
      <c r="JE17" s="100"/>
      <c r="JF17" s="100"/>
      <c r="JG17" s="105" t="s">
        <v>157</v>
      </c>
      <c r="JH17" s="106">
        <f>IF(JH7="-",NA(),JH7)</f>
        <v>36.299999999999997</v>
      </c>
      <c r="JI17" s="106">
        <f t="shared" ref="JI17:JL17" si="30">IF(JI7="-",NA(),JI7)</f>
        <v>0</v>
      </c>
      <c r="JJ17" s="106">
        <f t="shared" si="30"/>
        <v>35.200000000000003</v>
      </c>
      <c r="JK17" s="106">
        <f t="shared" si="30"/>
        <v>58.9</v>
      </c>
      <c r="JL17" s="106">
        <f t="shared" si="30"/>
        <v>26.7</v>
      </c>
      <c r="JM17" s="100"/>
      <c r="JN17" s="100"/>
      <c r="JO17" s="100"/>
      <c r="JP17" s="100"/>
      <c r="JQ17" s="105" t="s">
        <v>158</v>
      </c>
      <c r="JR17" s="106">
        <f>IF(JR7="-",NA(),JR7)</f>
        <v>0</v>
      </c>
      <c r="JS17" s="106">
        <f t="shared" ref="JS17:JV17" si="31">IF(JS7="-",NA(),JS7)</f>
        <v>0</v>
      </c>
      <c r="JT17" s="106">
        <f t="shared" si="31"/>
        <v>0</v>
      </c>
      <c r="JU17" s="106">
        <f t="shared" si="31"/>
        <v>0</v>
      </c>
      <c r="JV17" s="106">
        <f t="shared" si="31"/>
        <v>0</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159</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161</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161</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160</v>
      </c>
      <c r="DA18" s="106">
        <f>IF(DF7="-",NA(),DF7)</f>
        <v>36.4</v>
      </c>
      <c r="DB18" s="106">
        <f t="shared" ref="DB18:DE18" si="44">IF(DG7="-",NA(),DG7)</f>
        <v>31.6</v>
      </c>
      <c r="DC18" s="106">
        <f t="shared" si="44"/>
        <v>31.6</v>
      </c>
      <c r="DD18" s="106">
        <f t="shared" si="44"/>
        <v>30.1</v>
      </c>
      <c r="DE18" s="106">
        <f t="shared" si="44"/>
        <v>30.3</v>
      </c>
      <c r="DF18" s="100"/>
      <c r="DG18" s="100"/>
      <c r="DH18" s="100"/>
      <c r="DI18" s="100"/>
      <c r="DJ18" s="105" t="s">
        <v>161</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160</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161</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161</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161</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161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162</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163</v>
      </c>
      <c r="C20" s="193"/>
      <c r="D20" s="100"/>
    </row>
    <row r="21" spans="1:374" x14ac:dyDescent="0.15">
      <c r="A21" s="97">
        <f t="shared" si="7"/>
        <v>7</v>
      </c>
      <c r="B21" s="193" t="s">
        <v>164</v>
      </c>
      <c r="C21" s="193"/>
      <c r="D21" s="100"/>
    </row>
    <row r="22" spans="1:374" x14ac:dyDescent="0.15">
      <c r="A22" s="97">
        <f t="shared" si="7"/>
        <v>8</v>
      </c>
      <c r="B22" s="193" t="s">
        <v>165</v>
      </c>
      <c r="C22" s="193"/>
      <c r="D22" s="100"/>
      <c r="E22" s="194" t="s">
        <v>166</v>
      </c>
      <c r="F22" s="195"/>
      <c r="G22" s="195"/>
      <c r="H22" s="195"/>
      <c r="I22" s="196"/>
    </row>
    <row r="23" spans="1:374" x14ac:dyDescent="0.15">
      <c r="A23" s="97">
        <f t="shared" si="7"/>
        <v>9</v>
      </c>
      <c r="B23" s="193" t="s">
        <v>167</v>
      </c>
      <c r="C23" s="193"/>
      <c r="D23" s="100"/>
      <c r="E23" s="197"/>
      <c r="F23" s="198"/>
      <c r="G23" s="198"/>
      <c r="H23" s="198"/>
      <c r="I23" s="199"/>
    </row>
    <row r="24" spans="1:374" x14ac:dyDescent="0.15">
      <c r="A24" s="97">
        <f t="shared" si="7"/>
        <v>10</v>
      </c>
      <c r="B24" s="193" t="s">
        <v>168</v>
      </c>
      <c r="C24" s="193"/>
      <c r="D24" s="100"/>
      <c r="E24" s="197"/>
      <c r="F24" s="198"/>
      <c r="G24" s="198"/>
      <c r="H24" s="198"/>
      <c r="I24" s="199"/>
    </row>
    <row r="25" spans="1:374" x14ac:dyDescent="0.15">
      <c r="A25" s="97">
        <f t="shared" si="7"/>
        <v>11</v>
      </c>
      <c r="B25" s="193" t="s">
        <v>169</v>
      </c>
      <c r="C25" s="193"/>
      <c r="D25" s="100"/>
      <c r="E25" s="197"/>
      <c r="F25" s="198"/>
      <c r="G25" s="198"/>
      <c r="H25" s="198"/>
      <c r="I25" s="199"/>
    </row>
    <row r="26" spans="1:374" x14ac:dyDescent="0.15">
      <c r="A26" s="97">
        <f t="shared" si="7"/>
        <v>12</v>
      </c>
      <c r="B26" s="193" t="s">
        <v>170</v>
      </c>
      <c r="C26" s="193"/>
      <c r="D26" s="100"/>
      <c r="E26" s="197"/>
      <c r="F26" s="198"/>
      <c r="G26" s="198"/>
      <c r="H26" s="198"/>
      <c r="I26" s="199"/>
    </row>
    <row r="27" spans="1:374" x14ac:dyDescent="0.15">
      <c r="A27" s="97">
        <f t="shared" si="7"/>
        <v>13</v>
      </c>
      <c r="B27" s="193" t="s">
        <v>171</v>
      </c>
      <c r="C27" s="193"/>
      <c r="D27" s="100"/>
      <c r="E27" s="197"/>
      <c r="F27" s="198"/>
      <c r="G27" s="198"/>
      <c r="H27" s="198"/>
      <c r="I27" s="199"/>
    </row>
    <row r="28" spans="1:374" x14ac:dyDescent="0.15">
      <c r="A28" s="97">
        <f t="shared" si="7"/>
        <v>14</v>
      </c>
      <c r="B28" s="193" t="s">
        <v>172</v>
      </c>
      <c r="C28" s="193"/>
      <c r="D28" s="100"/>
      <c r="E28" s="197"/>
      <c r="F28" s="198"/>
      <c r="G28" s="198"/>
      <c r="H28" s="198"/>
      <c r="I28" s="199"/>
    </row>
    <row r="29" spans="1:374" x14ac:dyDescent="0.15">
      <c r="A29" s="97">
        <f t="shared" si="7"/>
        <v>15</v>
      </c>
      <c r="B29" s="193" t="s">
        <v>173</v>
      </c>
      <c r="C29" s="193"/>
      <c r="D29" s="100"/>
      <c r="E29" s="197"/>
      <c r="F29" s="198"/>
      <c r="G29" s="198"/>
      <c r="H29" s="198"/>
      <c r="I29" s="199"/>
    </row>
    <row r="30" spans="1:374" x14ac:dyDescent="0.15">
      <c r="A30" s="97">
        <f t="shared" si="7"/>
        <v>16</v>
      </c>
      <c r="B30" s="193" t="s">
        <v>174</v>
      </c>
      <c r="C30" s="193"/>
      <c r="D30" s="100"/>
      <c r="E30" s="197"/>
      <c r="F30" s="198"/>
      <c r="G30" s="198"/>
      <c r="H30" s="198"/>
      <c r="I30" s="199"/>
    </row>
    <row r="31" spans="1:374" x14ac:dyDescent="0.15">
      <c r="A31" s="97">
        <f t="shared" si="7"/>
        <v>17</v>
      </c>
      <c r="B31" s="193" t="s">
        <v>175</v>
      </c>
      <c r="C31" s="193"/>
      <c r="D31" s="100"/>
      <c r="E31" s="197"/>
      <c r="F31" s="198"/>
      <c r="G31" s="198"/>
      <c r="H31" s="198"/>
      <c r="I31" s="199"/>
    </row>
    <row r="32" spans="1:374" x14ac:dyDescent="0.15">
      <c r="A32" s="97">
        <f t="shared" si="7"/>
        <v>18</v>
      </c>
      <c r="B32" s="193" t="s">
        <v>176</v>
      </c>
      <c r="C32" s="193"/>
      <c r="D32" s="100"/>
      <c r="E32" s="197"/>
      <c r="F32" s="198"/>
      <c r="G32" s="198"/>
      <c r="H32" s="198"/>
      <c r="I32" s="199"/>
    </row>
    <row r="33" spans="1:16" x14ac:dyDescent="0.15">
      <c r="A33" s="97">
        <f t="shared" si="7"/>
        <v>19</v>
      </c>
      <c r="B33" s="193" t="s">
        <v>177</v>
      </c>
      <c r="C33" s="193"/>
      <c r="D33" s="100"/>
      <c r="E33" s="197"/>
      <c r="F33" s="198"/>
      <c r="G33" s="198"/>
      <c r="H33" s="198"/>
      <c r="I33" s="199"/>
    </row>
    <row r="34" spans="1:16" x14ac:dyDescent="0.15">
      <c r="A34" s="97">
        <f t="shared" si="7"/>
        <v>20</v>
      </c>
      <c r="B34" s="193" t="s">
        <v>178</v>
      </c>
      <c r="C34" s="193"/>
      <c r="D34" s="100"/>
      <c r="E34" s="197"/>
      <c r="F34" s="198"/>
      <c r="G34" s="198"/>
      <c r="H34" s="198"/>
      <c r="I34" s="199"/>
    </row>
    <row r="35" spans="1:16" ht="25.5" customHeight="1" x14ac:dyDescent="0.15">
      <c r="E35" s="200"/>
      <c r="F35" s="201"/>
      <c r="G35" s="201"/>
      <c r="H35" s="201"/>
      <c r="I35" s="202"/>
    </row>
    <row r="36" spans="1:16" x14ac:dyDescent="0.15">
      <c r="A36" t="s">
        <v>179</v>
      </c>
      <c r="B36" t="s">
        <v>180</v>
      </c>
    </row>
    <row r="37" spans="1:16" x14ac:dyDescent="0.15">
      <c r="A37" t="s">
        <v>181</v>
      </c>
      <c r="B37" t="s">
        <v>182</v>
      </c>
      <c r="L37" s="194" t="s">
        <v>166</v>
      </c>
      <c r="M37" s="195"/>
      <c r="N37" s="195"/>
      <c r="O37" s="195"/>
      <c r="P37" s="196"/>
    </row>
    <row r="38" spans="1:16" x14ac:dyDescent="0.15">
      <c r="A38" t="s">
        <v>183</v>
      </c>
      <c r="B38" t="s">
        <v>184</v>
      </c>
      <c r="L38" s="197"/>
      <c r="M38" s="198"/>
      <c r="N38" s="198"/>
      <c r="O38" s="198"/>
      <c r="P38" s="199"/>
    </row>
    <row r="39" spans="1:16" x14ac:dyDescent="0.15">
      <c r="A39" t="s">
        <v>185</v>
      </c>
      <c r="B39" t="s">
        <v>186</v>
      </c>
      <c r="L39" s="197"/>
      <c r="M39" s="198"/>
      <c r="N39" s="198"/>
      <c r="O39" s="198"/>
      <c r="P39" s="199"/>
    </row>
    <row r="40" spans="1:16" x14ac:dyDescent="0.15">
      <c r="A40" t="s">
        <v>187</v>
      </c>
      <c r="B40" t="s">
        <v>188</v>
      </c>
      <c r="L40" s="197"/>
      <c r="M40" s="198"/>
      <c r="N40" s="198"/>
      <c r="O40" s="198"/>
      <c r="P40" s="199"/>
    </row>
    <row r="41" spans="1:16" x14ac:dyDescent="0.15">
      <c r="A41" t="s">
        <v>189</v>
      </c>
      <c r="B41" t="s">
        <v>190</v>
      </c>
      <c r="L41" s="197"/>
      <c r="M41" s="198"/>
      <c r="N41" s="198"/>
      <c r="O41" s="198"/>
      <c r="P41" s="199"/>
    </row>
    <row r="42" spans="1:16" x14ac:dyDescent="0.15">
      <c r="A42" t="s">
        <v>191</v>
      </c>
      <c r="B42" t="s">
        <v>192</v>
      </c>
      <c r="L42" s="197"/>
      <c r="M42" s="198"/>
      <c r="N42" s="198"/>
      <c r="O42" s="198"/>
      <c r="P42" s="199"/>
    </row>
    <row r="43" spans="1:16" x14ac:dyDescent="0.15">
      <c r="A43" t="s">
        <v>193</v>
      </c>
      <c r="B43" t="s">
        <v>194</v>
      </c>
      <c r="L43" s="197"/>
      <c r="M43" s="198"/>
      <c r="N43" s="198"/>
      <c r="O43" s="198"/>
      <c r="P43" s="199"/>
    </row>
    <row r="44" spans="1:16" x14ac:dyDescent="0.15">
      <c r="A44" t="s">
        <v>195</v>
      </c>
      <c r="B44" t="s">
        <v>196</v>
      </c>
      <c r="L44" s="197"/>
      <c r="M44" s="198"/>
      <c r="N44" s="198"/>
      <c r="O44" s="198"/>
      <c r="P44" s="199"/>
    </row>
    <row r="45" spans="1:16" x14ac:dyDescent="0.15">
      <c r="A45" t="s">
        <v>197</v>
      </c>
      <c r="B45" t="s">
        <v>198</v>
      </c>
      <c r="L45" s="197"/>
      <c r="M45" s="198"/>
      <c r="N45" s="198"/>
      <c r="O45" s="198"/>
      <c r="P45" s="199"/>
    </row>
    <row r="46" spans="1:16" x14ac:dyDescent="0.15">
      <c r="A46" t="s">
        <v>199</v>
      </c>
      <c r="B46" t="s">
        <v>200</v>
      </c>
      <c r="L46" s="197"/>
      <c r="M46" s="198"/>
      <c r="N46" s="198"/>
      <c r="O46" s="198"/>
      <c r="P46" s="199"/>
    </row>
    <row r="47" spans="1:16" x14ac:dyDescent="0.15">
      <c r="A47" t="s">
        <v>201</v>
      </c>
      <c r="B47" t="s">
        <v>202</v>
      </c>
      <c r="L47" s="197"/>
      <c r="M47" s="198"/>
      <c r="N47" s="198"/>
      <c r="O47" s="198"/>
      <c r="P47" s="199"/>
    </row>
    <row r="48" spans="1:16" x14ac:dyDescent="0.15">
      <c r="A48" t="s">
        <v>203</v>
      </c>
      <c r="B48" t="s">
        <v>204</v>
      </c>
      <c r="L48" s="197"/>
      <c r="M48" s="198"/>
      <c r="N48" s="198"/>
      <c r="O48" s="198"/>
      <c r="P48" s="199"/>
    </row>
    <row r="49" spans="1:16" x14ac:dyDescent="0.15">
      <c r="A49" t="s">
        <v>205</v>
      </c>
      <c r="B49" t="s">
        <v>206</v>
      </c>
      <c r="L49" s="197"/>
      <c r="M49" s="198"/>
      <c r="N49" s="198"/>
      <c r="O49" s="198"/>
      <c r="P49" s="199"/>
    </row>
    <row r="50" spans="1:16" ht="26.25" customHeight="1" x14ac:dyDescent="0.15">
      <c r="A50" t="s">
        <v>207</v>
      </c>
      <c r="B50" t="s">
        <v>208</v>
      </c>
      <c r="L50" s="200"/>
      <c r="M50" s="201"/>
      <c r="N50" s="201"/>
      <c r="O50" s="201"/>
      <c r="P50" s="202"/>
    </row>
    <row r="51" spans="1:16" x14ac:dyDescent="0.15">
      <c r="A51" t="s">
        <v>209</v>
      </c>
      <c r="B51" t="s">
        <v>210</v>
      </c>
    </row>
    <row r="52" spans="1:16" x14ac:dyDescent="0.15">
      <c r="A52" t="s">
        <v>211</v>
      </c>
      <c r="B52" t="s">
        <v>212</v>
      </c>
    </row>
    <row r="53" spans="1:16" x14ac:dyDescent="0.15">
      <c r="A53" t="s">
        <v>213</v>
      </c>
      <c r="B53" t="s">
        <v>214</v>
      </c>
    </row>
    <row r="54" spans="1:16" x14ac:dyDescent="0.15">
      <c r="A54" t="s">
        <v>215</v>
      </c>
      <c r="B54" t="s">
        <v>216</v>
      </c>
    </row>
    <row r="55" spans="1:16" x14ac:dyDescent="0.15">
      <c r="A55" t="s">
        <v>217</v>
      </c>
      <c r="B55" t="s">
        <v>218</v>
      </c>
    </row>
    <row r="56" spans="1:16" x14ac:dyDescent="0.15">
      <c r="A56" t="s">
        <v>219</v>
      </c>
      <c r="B56" t="s">
        <v>220</v>
      </c>
    </row>
    <row r="57" spans="1:16" x14ac:dyDescent="0.15">
      <c r="A57" t="s">
        <v>221</v>
      </c>
      <c r="B57" t="s">
        <v>222</v>
      </c>
    </row>
    <row r="58" spans="1:16" x14ac:dyDescent="0.15">
      <c r="A58" t="s">
        <v>223</v>
      </c>
      <c r="B58" t="s">
        <v>224</v>
      </c>
    </row>
    <row r="59" spans="1:16" x14ac:dyDescent="0.15">
      <c r="A59" t="s">
        <v>225</v>
      </c>
      <c r="B59" t="s">
        <v>226</v>
      </c>
    </row>
    <row r="60" spans="1:16" x14ac:dyDescent="0.15">
      <c r="A60" t="s">
        <v>227</v>
      </c>
      <c r="B60" t="s">
        <v>228</v>
      </c>
    </row>
    <row r="61" spans="1:16" x14ac:dyDescent="0.15">
      <c r="A61" t="s">
        <v>229</v>
      </c>
      <c r="B61" t="s">
        <v>230</v>
      </c>
    </row>
    <row r="62" spans="1:16" x14ac:dyDescent="0.15">
      <c r="A62" t="s">
        <v>231</v>
      </c>
      <c r="B62" t="s">
        <v>232</v>
      </c>
    </row>
    <row r="63" spans="1:16" x14ac:dyDescent="0.15">
      <c r="A63" t="s">
        <v>233</v>
      </c>
      <c r="B63" t="s">
        <v>234</v>
      </c>
    </row>
    <row r="64" spans="1:16"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row r="86" spans="1:2" x14ac:dyDescent="0.15">
      <c r="A86" t="s">
        <v>260</v>
      </c>
      <c r="B86" t="s">
        <v>261</v>
      </c>
    </row>
    <row r="87" spans="1:2" x14ac:dyDescent="0.15">
      <c r="A87" t="s">
        <v>262</v>
      </c>
      <c r="B87" t="s">
        <v>261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2022-01-27T03:04:25Z</cp:lastPrinted>
  <dcterms:created xsi:type="dcterms:W3CDTF">2021-12-03T06:40:18Z</dcterms:created>
  <dcterms:modified xsi:type="dcterms:W3CDTF">2022-02-16T07:23:39Z</dcterms:modified>
  <cp:category/>
</cp:coreProperties>
</file>