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TZcFkUsYBkZmgjBUSQPRrD0QM0nMA0TdXLAcuMwVpUn8KauaTNu+VapQAm+2yNL5SEXUWU3wsJ3JqNiTMU79oA==" workbookSaltValue="rxx17GihPPB6oqajuGU0Dw=="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B8" i="4"/>
</calcChain>
</file>

<file path=xl/sharedStrings.xml><?xml version="1.0" encoding="utf-8"?>
<sst xmlns="http://schemas.openxmlformats.org/spreadsheetml/2006/main" count="252" uniqueCount="122">
  <si>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</si>
  <si>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</si>
  <si>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</si>
  <si>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</si>
  <si>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</si>
  <si>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</si>
  <si>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</si>
  <si>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</si>
  <si>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</si>
  <si>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</si>
  <si>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</si>
  <si>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</si>
  <si>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</si>
  <si>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</si>
  <si>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</si>
  <si>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</si>
  <si>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</si>
  <si>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</si>
  <si>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</si>
  <si>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</si>
  <si>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</si>
  <si>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</si>
  <si>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</si>
  <si>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</si>
  <si>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</si>
  <si>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</si>
  <si>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</si>
  <si>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</si>
  <si>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</si>
  <si>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</si>
  <si>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</si>
  <si>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</si>
  <si>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</si>
  <si>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</si>
  <si>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</si>
  <si>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</si>
  <si>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</si>
  <si>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</si>
  <si>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</si>
  <si>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</si>
  <si>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</si>
  <si>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</si>
  <si>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</si>
  <si>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</si>
  <si>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</si>
  <si>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</si>
  <si>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</si>
  <si>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</si>
  <si>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</si>
  <si>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</si>
  <si>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</si>
  <si>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</si>
  <si>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</si>
  <si>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</si>
  <si>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</si>
  <si>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</si>
  <si>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</si>
  <si>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</si>
  <si>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</si>
  <si>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</si>
  <si>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</si>
  <si>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</si>
  <si>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</si>
  <si>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</si>
  <si>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</si>
  <si>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</si>
  <si>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</si>
  <si>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</si>
  <si>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</si>
  <si>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</si>
  <si>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</si>
  <si>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</si>
  <si>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</si>
  <si>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</si>
  <si>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</si>
  <si>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</si>
  <si>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</si>
  <si>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</si>
  <si>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</si>
  <si>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</si>
  <si>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</si>
  <si>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</si>
  <si>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</si>
  <si>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</si>
  <si>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</si>
  <si>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</si>
  <si>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</si>
  <si>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</si>
  <si>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</si>
  <si>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</si>
  <si>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</si>
  <si>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</si>
  <si>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</si>
  <si>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</si>
  <si>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</si>
  <si>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</si>
  <si>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</si>
  <si>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</si>
  <si>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</si>
  <si>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</si>
  <si>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</si>
  <si>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</si>
  <si>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</si>
  <si>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</si>
  <si>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</si>
  <si>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</si>
  <si>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</si>
  <si>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</si>
  <si>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</si>
  <si>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</si>
  <si>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</si>
  <si>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</si>
  <si>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</si>
  <si>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</si>
  <si>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</si>
  <si>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</si>
  <si>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</si>
  <si>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</si>
  <si>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</si>
  <si>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化により、浄化槽本体・ブロワー等機器の故障が増加しております。浄化槽本体については、現在は修繕で対応をしておりますが、今後、修繕ではなく交換が必要な浄化槽も出てくるのではないかと考えております。どの程度の老朽化状況で交換するのが望ましいのかしっかりと検討する必要があります。</t>
    <rPh sb="0" eb="3">
      <t>ロウキュウカ</t>
    </rPh>
    <rPh sb="7" eb="10">
      <t>ジョウカソウ</t>
    </rPh>
    <rPh sb="10" eb="12">
      <t>ホンタイ</t>
    </rPh>
    <rPh sb="17" eb="18">
      <t>トウ</t>
    </rPh>
    <rPh sb="18" eb="20">
      <t>キキ</t>
    </rPh>
    <rPh sb="21" eb="23">
      <t>コショウ</t>
    </rPh>
    <rPh sb="24" eb="26">
      <t>ゾウカ</t>
    </rPh>
    <rPh sb="33" eb="36">
      <t>ジョウカソウ</t>
    </rPh>
    <rPh sb="36" eb="38">
      <t>ホンタイ</t>
    </rPh>
    <rPh sb="44" eb="46">
      <t>ゲンザイ</t>
    </rPh>
    <rPh sb="47" eb="49">
      <t>シュウゼン</t>
    </rPh>
    <rPh sb="50" eb="52">
      <t>タイオウ</t>
    </rPh>
    <rPh sb="61" eb="63">
      <t>コンゴ</t>
    </rPh>
    <rPh sb="64" eb="66">
      <t>シュウゼン</t>
    </rPh>
    <rPh sb="70" eb="72">
      <t>コウカン</t>
    </rPh>
    <rPh sb="73" eb="75">
      <t>ヒツヨウ</t>
    </rPh>
    <rPh sb="76" eb="79">
      <t>ジョウカソウ</t>
    </rPh>
    <rPh sb="80" eb="81">
      <t>デ</t>
    </rPh>
    <rPh sb="91" eb="92">
      <t>カンガ</t>
    </rPh>
    <rPh sb="101" eb="103">
      <t>テイド</t>
    </rPh>
    <rPh sb="104" eb="107">
      <t>ロウキュウカ</t>
    </rPh>
    <rPh sb="107" eb="109">
      <t>ジョウキョウ</t>
    </rPh>
    <rPh sb="110" eb="112">
      <t>コウカン</t>
    </rPh>
    <rPh sb="116" eb="117">
      <t>ノゾ</t>
    </rPh>
    <rPh sb="127" eb="129">
      <t>ケントウ</t>
    </rPh>
    <rPh sb="131" eb="133">
      <t>ヒツヨウ</t>
    </rPh>
    <phoneticPr fontId="4"/>
  </si>
  <si>
    <t>　老朽化による維持管理費用の年々増加してきており、次期の修繕費用が平準化できるように引き続き計画的な修繕を行ってまいります。
　普段の維持管理についても、保守点検業者としっかりと連携を取り、適切な点検回数を判断し、費用の削減に努めてまいります。</t>
    <rPh sb="1" eb="4">
      <t>ロウキュウカ</t>
    </rPh>
    <rPh sb="7" eb="9">
      <t>イジ</t>
    </rPh>
    <rPh sb="9" eb="11">
      <t>カンリ</t>
    </rPh>
    <rPh sb="11" eb="13">
      <t>ヒヨウ</t>
    </rPh>
    <rPh sb="14" eb="16">
      <t>ネンネン</t>
    </rPh>
    <rPh sb="16" eb="18">
      <t>ゾウカ</t>
    </rPh>
    <rPh sb="25" eb="27">
      <t>ジキ</t>
    </rPh>
    <rPh sb="28" eb="30">
      <t>シュウゼン</t>
    </rPh>
    <rPh sb="30" eb="32">
      <t>ヒヨウ</t>
    </rPh>
    <rPh sb="33" eb="36">
      <t>ヘイジュンカ</t>
    </rPh>
    <rPh sb="42" eb="43">
      <t>ヒ</t>
    </rPh>
    <rPh sb="44" eb="45">
      <t>ツヅ</t>
    </rPh>
    <rPh sb="46" eb="49">
      <t>ケイカクテキ</t>
    </rPh>
    <rPh sb="50" eb="52">
      <t>シュウゼン</t>
    </rPh>
    <rPh sb="53" eb="54">
      <t>オコナ</t>
    </rPh>
    <rPh sb="64" eb="66">
      <t>フダン</t>
    </rPh>
    <rPh sb="67" eb="69">
      <t>イジ</t>
    </rPh>
    <rPh sb="69" eb="71">
      <t>カンリ</t>
    </rPh>
    <rPh sb="77" eb="79">
      <t>ホシュ</t>
    </rPh>
    <rPh sb="79" eb="81">
      <t>テンケン</t>
    </rPh>
    <rPh sb="81" eb="83">
      <t>ギョウシャ</t>
    </rPh>
    <rPh sb="89" eb="91">
      <t>レンケイ</t>
    </rPh>
    <rPh sb="92" eb="93">
      <t>ト</t>
    </rPh>
    <rPh sb="95" eb="97">
      <t>テキセツ</t>
    </rPh>
    <rPh sb="98" eb="100">
      <t>テンケン</t>
    </rPh>
    <rPh sb="100" eb="102">
      <t>カイスウ</t>
    </rPh>
    <rPh sb="103" eb="105">
      <t>ハンダン</t>
    </rPh>
    <rPh sb="107" eb="109">
      <t>ヒヨウ</t>
    </rPh>
    <rPh sb="110" eb="112">
      <t>サクゲン</t>
    </rPh>
    <rPh sb="113" eb="114">
      <t>ツト</t>
    </rPh>
    <phoneticPr fontId="4"/>
  </si>
  <si>
    <t>収益的収支比率の増加は、地方債償還金の減少によるものです。
汚水処理原価の増加は、委託料の増加及び水害に伴う修繕料の増加によるものです。
汚水処理原価の増加により、経費回収率は減少しております。
今後も修繕等の維持管理費用は増加する見込みであるため、それを見据えた使用料金の設定を検討する必要があります。</t>
    <rPh sb="0" eb="3">
      <t>シュウエキテキ</t>
    </rPh>
    <rPh sb="3" eb="5">
      <t>シュウシ</t>
    </rPh>
    <rPh sb="5" eb="7">
      <t>ヒリツ</t>
    </rPh>
    <rPh sb="8" eb="10">
      <t>ゾウカ</t>
    </rPh>
    <rPh sb="12" eb="15">
      <t>チホウサイ</t>
    </rPh>
    <rPh sb="15" eb="18">
      <t>ショウカンキン</t>
    </rPh>
    <rPh sb="19" eb="21">
      <t>ゲンショウ</t>
    </rPh>
    <rPh sb="30" eb="32">
      <t>オスイ</t>
    </rPh>
    <rPh sb="32" eb="34">
      <t>ショリ</t>
    </rPh>
    <rPh sb="34" eb="36">
      <t>ゲンカ</t>
    </rPh>
    <rPh sb="37" eb="39">
      <t>ゾウカ</t>
    </rPh>
    <rPh sb="41" eb="44">
      <t>イタクリョウ</t>
    </rPh>
    <rPh sb="45" eb="47">
      <t>ゾウカ</t>
    </rPh>
    <rPh sb="47" eb="48">
      <t>オヨ</t>
    </rPh>
    <rPh sb="49" eb="51">
      <t>スイガイ</t>
    </rPh>
    <rPh sb="52" eb="53">
      <t>トモナ</t>
    </rPh>
    <rPh sb="54" eb="56">
      <t>シュウゼン</t>
    </rPh>
    <rPh sb="56" eb="57">
      <t>リョウ</t>
    </rPh>
    <rPh sb="58" eb="60">
      <t>ゾウカ</t>
    </rPh>
    <rPh sb="69" eb="71">
      <t>オスイ</t>
    </rPh>
    <rPh sb="71" eb="73">
      <t>ショリ</t>
    </rPh>
    <rPh sb="73" eb="75">
      <t>ゲンカ</t>
    </rPh>
    <rPh sb="76" eb="78">
      <t>ゾウカ</t>
    </rPh>
    <rPh sb="82" eb="84">
      <t>ケイヒ</t>
    </rPh>
    <rPh sb="84" eb="86">
      <t>カイシュウ</t>
    </rPh>
    <rPh sb="86" eb="87">
      <t>リツ</t>
    </rPh>
    <rPh sb="88" eb="90">
      <t>ゲンショウ</t>
    </rPh>
    <rPh sb="98" eb="100">
      <t>コンゴ</t>
    </rPh>
    <rPh sb="101" eb="103">
      <t>シュウゼン</t>
    </rPh>
    <rPh sb="103" eb="104">
      <t>トウ</t>
    </rPh>
    <rPh sb="105" eb="107">
      <t>イジ</t>
    </rPh>
    <rPh sb="107" eb="109">
      <t>カンリ</t>
    </rPh>
    <rPh sb="109" eb="111">
      <t>ヒヨウ</t>
    </rPh>
    <rPh sb="112" eb="114">
      <t>ゾウカ</t>
    </rPh>
    <rPh sb="116" eb="118">
      <t>ミコ</t>
    </rPh>
    <rPh sb="128" eb="130">
      <t>ミス</t>
    </rPh>
    <rPh sb="132" eb="134">
      <t>シヨウ</t>
    </rPh>
    <rPh sb="134" eb="136">
      <t>リョウキン</t>
    </rPh>
    <rPh sb="137" eb="139">
      <t>セッテイ</t>
    </rPh>
    <rPh sb="140" eb="142">
      <t>ケントウ</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</si>
</sst>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9D-4A9D-98C4-26DF1E656C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9D-4A9D-98C4-26DF1E656C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1-4954-86F2-EB8BA81FEB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E141-4954-86F2-EB8BA81FEB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CE-48CE-AF50-204017EBB0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19CE-48CE-AF50-204017EBB0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80.33</c:v>
                </c:pt>
                <c:pt idx="1">
                  <c:v>80.17</c:v>
                </c:pt>
                <c:pt idx="2">
                  <c:v>81.11</c:v>
                </c:pt>
                <c:pt idx="3">
                  <c:v>82.19</c:v>
                </c:pt>
                <c:pt idx="4">
                  <c:v>83.5</c:v>
                </c:pt>
              </c:numCache>
            </c:numRef>
          </c:val>
          <c:extLst>
            <c:ext xmlns:c16="http://schemas.microsoft.com/office/drawing/2014/chart" uri="{C3380CC4-5D6E-409C-BE32-E72D297353CC}">
              <c16:uniqueId val="{00000000-A286-4AF8-A039-6168B100C5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6-4AF8-A039-6168B100C5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E0-42AA-B2A9-C4D46069C1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0-42AA-B2A9-C4D46069C1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F-4992-ACD6-934BC3164D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F-4992-ACD6-934BC3164D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F3-419D-B006-A5DE651F86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F3-419D-B006-A5DE651F86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2-413B-92DB-95F77A2BCD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2-413B-92DB-95F77A2BCD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E-4267-9275-80A1DB461F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C4BE-4267-9275-80A1DB461F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83.97</c:v>
                </c:pt>
                <c:pt idx="1">
                  <c:v>84.57</c:v>
                </c:pt>
                <c:pt idx="2">
                  <c:v>83</c:v>
                </c:pt>
                <c:pt idx="3">
                  <c:v>81.64</c:v>
                </c:pt>
                <c:pt idx="4">
                  <c:v>77.72</c:v>
                </c:pt>
              </c:numCache>
            </c:numRef>
          </c:val>
          <c:extLst>
            <c:ext xmlns:c16="http://schemas.microsoft.com/office/drawing/2014/chart" uri="{C3380CC4-5D6E-409C-BE32-E72D297353CC}">
              <c16:uniqueId val="{00000000-E71B-4063-BEC0-4FC760D5A6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E71B-4063-BEC0-4FC760D5A6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242.12</c:v>
                </c:pt>
                <c:pt idx="1">
                  <c:v>239.97</c:v>
                </c:pt>
                <c:pt idx="2">
                  <c:v>247.18</c:v>
                </c:pt>
                <c:pt idx="3">
                  <c:v>259.24</c:v>
                </c:pt>
                <c:pt idx="4">
                  <c:v>283.32</c:v>
                </c:pt>
              </c:numCache>
            </c:numRef>
          </c:val>
          <c:extLst>
            <c:ext xmlns:c16="http://schemas.microsoft.com/office/drawing/2014/chart" uri="{C3380CC4-5D6E-409C-BE32-E72D297353CC}">
              <c16:uniqueId val="{00000000-8943-4418-AEB5-98BAA8587B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8943-4418-AEB5-98BAA8587B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1" zoomScaleNormal="91"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芦北町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16556</v>
      </c>
      <c r="AM8" s="69"/>
      <c r="AN8" s="69"/>
      <c r="AO8" s="69"/>
      <c r="AP8" s="69"/>
      <c r="AQ8" s="69"/>
      <c r="AR8" s="69"/>
      <c r="AS8" s="69"/>
      <c r="AT8" s="68">
        <f>データ!T6</f>
        <v>234.01</v>
      </c>
      <c r="AU8" s="68"/>
      <c r="AV8" s="68"/>
      <c r="AW8" s="68"/>
      <c r="AX8" s="68"/>
      <c r="AY8" s="68"/>
      <c r="AZ8" s="68"/>
      <c r="BA8" s="68"/>
      <c r="BB8" s="68">
        <f>データ!U6</f>
        <v>70.75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12.99</v>
      </c>
      <c r="Q10" s="68"/>
      <c r="R10" s="68"/>
      <c r="S10" s="68"/>
      <c r="T10" s="68"/>
      <c r="U10" s="68"/>
      <c r="V10" s="68"/>
      <c r="W10" s="68">
        <f>データ!Q6</f>
        <v>100</v>
      </c>
      <c r="X10" s="68"/>
      <c r="Y10" s="68"/>
      <c r="Z10" s="68"/>
      <c r="AA10" s="68"/>
      <c r="AB10" s="68"/>
      <c r="AC10" s="68"/>
      <c r="AD10" s="69">
        <f>データ!R6</f>
        <v>3142</v>
      </c>
      <c r="AE10" s="69"/>
      <c r="AF10" s="69"/>
      <c r="AG10" s="69"/>
      <c r="AH10" s="69"/>
      <c r="AI10" s="69"/>
      <c r="AJ10" s="69"/>
      <c r="AK10" s="2"/>
      <c r="AL10" s="69">
        <f>データ!V6</f>
        <v>2129</v>
      </c>
      <c r="AM10" s="69"/>
      <c r="AN10" s="69"/>
      <c r="AO10" s="69"/>
      <c r="AP10" s="69"/>
      <c r="AQ10" s="69"/>
      <c r="AR10" s="69"/>
      <c r="AS10" s="69"/>
      <c r="AT10" s="68">
        <f>データ!W6</f>
        <v>12.95</v>
      </c>
      <c r="AU10" s="68"/>
      <c r="AV10" s="68"/>
      <c r="AW10" s="68"/>
      <c r="AX10" s="68"/>
      <c r="AY10" s="68"/>
      <c r="AZ10" s="68"/>
      <c r="BA10" s="68"/>
      <c r="BB10" s="68">
        <f>データ!X6</f>
        <v>164.4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45</v>
      </c>
      <c r="N86" s="26" t="s">
        <v>44</v>
      </c>
      <c r="O86" s="26" t="str">
        <f>データ!EO6</f>
        <v>【-】</v>
      </c>
    </row>
  </sheetData>
  <sheetProtection algorithmName="SHA-512" hashValue="8aUV2vG1hhY1atLFd2Ln25/yPUDMDScnurQhFpl5j2wUUjYpGKoHLwfzofscDD85BRNMKMwbbQWXlc+DlOYhOw==" saltValue="scVdStY+f/wk3gEFuhOt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434825</v>
      </c>
      <c r="D6" s="33">
        <f t="shared" si="3"/>
        <v>47</v>
      </c>
      <c r="E6" s="33">
        <f t="shared" si="3"/>
        <v>18</v>
      </c>
      <c r="F6" s="33">
        <f t="shared" si="3"/>
        <v>0</v>
      </c>
      <c r="G6" s="33">
        <f t="shared" si="3"/>
        <v>0</v>
      </c>
      <c r="H6" s="33" t="str">
        <f t="shared" si="3"/>
        <v>熊本県　芦北町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12.99</v>
      </c>
      <c r="Q6" s="34">
        <f t="shared" si="3"/>
        <v>100</v>
      </c>
      <c r="R6" s="34">
        <f t="shared" si="3"/>
        <v>3142</v>
      </c>
      <c r="S6" s="34">
        <f t="shared" si="3"/>
        <v>16556</v>
      </c>
      <c r="T6" s="34">
        <f t="shared" si="3"/>
        <v>234.01</v>
      </c>
      <c r="U6" s="34">
        <f t="shared" si="3"/>
        <v>70.75</v>
      </c>
      <c r="V6" s="34">
        <f t="shared" si="3"/>
        <v>2129</v>
      </c>
      <c r="W6" s="34">
        <f t="shared" si="3"/>
        <v>12.95</v>
      </c>
      <c r="X6" s="34">
        <f t="shared" si="3"/>
        <v>164.4</v>
      </c>
      <c r="Y6" s="35">
        <f>IF(Y7="",NA(),Y7)</f>
        <v>80.33</v>
      </c>
      <c r="Z6" s="35">
        <f t="shared" ref="Z6:AH6" si="4">IF(Z7="",NA(),Z7)</f>
        <v>80.17</v>
      </c>
      <c r="AA6" s="35">
        <f t="shared" si="4"/>
        <v>81.11</v>
      </c>
      <c r="AB6" s="35">
        <f t="shared" si="4"/>
        <v>82.19</v>
      </c>
      <c r="AC6" s="35">
        <f t="shared" si="4"/>
        <v>83.5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83.97</v>
      </c>
      <c r="BR6" s="35">
        <f t="shared" ref="BR6:BZ6" si="8">IF(BR7="",NA(),BR7)</f>
        <v>84.57</v>
      </c>
      <c r="BS6" s="35">
        <f t="shared" si="8"/>
        <v>83</v>
      </c>
      <c r="BT6" s="35">
        <f t="shared" si="8"/>
        <v>81.64</v>
      </c>
      <c r="BU6" s="35">
        <f t="shared" si="8"/>
        <v>77.72</v>
      </c>
      <c r="BV6" s="35">
        <f t="shared" si="8"/>
        <v>66.73</v>
      </c>
      <c r="BW6" s="35">
        <f t="shared" si="8"/>
        <v>64.78</v>
      </c>
      <c r="BX6" s="35">
        <f t="shared" si="8"/>
        <v>63.06</v>
      </c>
      <c r="BY6" s="35">
        <f t="shared" si="8"/>
        <v>62.5</v>
      </c>
      <c r="BZ6" s="35">
        <f t="shared" si="8"/>
        <v>60.59</v>
      </c>
      <c r="CA6" s="34" t="str">
        <f>IF(CA7="","",IF(CA7="-","【-】","【"&amp;SUBSTITUTE(TEXT(CA7,"#,##0.00"),"-","△")&amp;"】"))</f>
        <v>【58.42】</v>
      </c>
      <c r="CB6" s="35">
        <f>IF(CB7="",NA(),CB7)</f>
        <v>242.12</v>
      </c>
      <c r="CC6" s="35">
        <f t="shared" ref="CC6:CK6" si="9">IF(CC7="",NA(),CC7)</f>
        <v>239.97</v>
      </c>
      <c r="CD6" s="35">
        <f t="shared" si="9"/>
        <v>247.18</v>
      </c>
      <c r="CE6" s="35">
        <f t="shared" si="9"/>
        <v>259.24</v>
      </c>
      <c r="CF6" s="35">
        <f t="shared" si="9"/>
        <v>283.32</v>
      </c>
      <c r="CG6" s="35">
        <f t="shared" si="9"/>
        <v>241.29</v>
      </c>
      <c r="CH6" s="35">
        <f t="shared" si="9"/>
        <v>250.21</v>
      </c>
      <c r="CI6" s="35">
        <f t="shared" si="9"/>
        <v>264.77</v>
      </c>
      <c r="CJ6" s="35">
        <f t="shared" si="9"/>
        <v>269.33</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434825</v>
      </c>
      <c r="D7" s="37">
        <v>47</v>
      </c>
      <c r="E7" s="37">
        <v>18</v>
      </c>
      <c r="F7" s="37">
        <v>0</v>
      </c>
      <c r="G7" s="37">
        <v>0</v>
      </c>
      <c r="H7" s="37" t="s">
        <v>99</v>
      </c>
      <c r="I7" s="37" t="s">
        <v>100</v>
      </c>
      <c r="J7" s="37" t="s">
        <v>101</v>
      </c>
      <c r="K7" s="37" t="s">
        <v>102</v>
      </c>
      <c r="L7" s="37" t="s">
        <v>103</v>
      </c>
      <c r="M7" s="37" t="s">
        <v>104</v>
      </c>
      <c r="N7" s="38" t="s">
        <v>105</v>
      </c>
      <c r="O7" s="38" t="s">
        <v>106</v>
      </c>
      <c r="P7" s="38">
        <v>12.99</v>
      </c>
      <c r="Q7" s="38">
        <v>100</v>
      </c>
      <c r="R7" s="38">
        <v>3142</v>
      </c>
      <c r="S7" s="38">
        <v>16556</v>
      </c>
      <c r="T7" s="38">
        <v>234.01</v>
      </c>
      <c r="U7" s="38">
        <v>70.75</v>
      </c>
      <c r="V7" s="38">
        <v>2129</v>
      </c>
      <c r="W7" s="38">
        <v>12.95</v>
      </c>
      <c r="X7" s="38">
        <v>164.4</v>
      </c>
      <c r="Y7" s="38">
        <v>80.33</v>
      </c>
      <c r="Z7" s="38">
        <v>80.17</v>
      </c>
      <c r="AA7" s="38">
        <v>81.11</v>
      </c>
      <c r="AB7" s="38">
        <v>82.19</v>
      </c>
      <c r="AC7" s="38">
        <v>83.5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83.97</v>
      </c>
      <c r="BR7" s="38">
        <v>84.57</v>
      </c>
      <c r="BS7" s="38">
        <v>83</v>
      </c>
      <c r="BT7" s="38">
        <v>81.64</v>
      </c>
      <c r="BU7" s="38">
        <v>77.72</v>
      </c>
      <c r="BV7" s="38">
        <v>66.73</v>
      </c>
      <c r="BW7" s="38">
        <v>64.78</v>
      </c>
      <c r="BX7" s="38">
        <v>63.06</v>
      </c>
      <c r="BY7" s="38">
        <v>62.5</v>
      </c>
      <c r="BZ7" s="38">
        <v>60.59</v>
      </c>
      <c r="CA7" s="38">
        <v>58.42</v>
      </c>
      <c r="CB7" s="38">
        <v>242.12</v>
      </c>
      <c r="CC7" s="38">
        <v>239.97</v>
      </c>
      <c r="CD7" s="38">
        <v>247.18</v>
      </c>
      <c r="CE7" s="38">
        <v>259.24</v>
      </c>
      <c r="CF7" s="38">
        <v>283.32</v>
      </c>
      <c r="CG7" s="38">
        <v>241.29</v>
      </c>
      <c r="CH7" s="38">
        <v>250.21</v>
      </c>
      <c r="CI7" s="38">
        <v>264.77</v>
      </c>
      <c r="CJ7" s="38">
        <v>269.33</v>
      </c>
      <c r="CK7" s="38">
        <v>280.23</v>
      </c>
      <c r="CL7" s="38">
        <v>282.27999999999997</v>
      </c>
      <c r="CM7" s="38" t="s">
        <v>105</v>
      </c>
      <c r="CN7" s="38" t="s">
        <v>105</v>
      </c>
      <c r="CO7" s="38" t="s">
        <v>105</v>
      </c>
      <c r="CP7" s="38" t="s">
        <v>105</v>
      </c>
      <c r="CQ7" s="38" t="s">
        <v>105</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2021-12-03T08:12:10Z</dcterms:created>
  <dcterms:modified xsi:type="dcterms:W3CDTF">2022-02-16T07:57:15Z</dcterms:modified>
  <cp:category/>
</cp:coreProperties>
</file>