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keiei82\Desktop\(R040106)公営企業に係る経営比較分析表（令和2年度決算）の分析等について\13 天草市\下水道（法非適）\"/>
    </mc:Choice>
  </mc:AlternateContent>
  <workbookProtection workbookAlgorithmName="SHA-512" workbookHashValue="e6AGlzuZ0TsZsgZU8Yhd6xSq3Ng2icKd9YM9iDSENsHRH4876je5zH658tXasQXQxJ/7i56UsqXsXKSl/pWKpw==" workbookSaltValue="tCiehhaoIAQmnWLzn4G9o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E86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<sst xmlns="http://schemas.openxmlformats.org/spreadsheetml/2006/main" count="247" uniqueCount="120">
  <si>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</si>
  <si>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</si>
  <si>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</si>
  <si>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</si>
  <si>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</si>
  <si>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</si>
  <si>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</si>
  <si>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</si>
  <si>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</si>
  <si>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</si>
  <si>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</si>
  <si>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</si>
  <si>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</si>
  <si>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</si>
  <si>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</si>
  <si>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</si>
  <si>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</si>
  <si>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</si>
  <si>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</si>
  <si>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</si>
  <si>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</si>
  <si>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</si>
  <si>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</si>
  <si>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</si>
  <si>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</si>
  <si>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</si>
  <si>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</si>
  <si>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</si>
  <si>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</si>
  <si>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</si>
  <si>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</si>
  <si>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</si>
  <si>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</si>
  <si>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</si>
  <si>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</si>
  <si>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</si>
  <si>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</si>
  <si>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</si>
  <si>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</si>
  <si>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</si>
  <si>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</si>
  <si>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</si>
  <si>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</si>
  <si>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</si>
  <si>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</si>
  <si>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</si>
  <si>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</si>
  <si>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</si>
  <si>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</si>
  <si>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</si>
  <si>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</si>
  <si>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</si>
  <si>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</si>
  <si>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</si>
  <si>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</si>
  <si>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</si>
  <si>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</si>
  <si>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</si>
  <si>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</si>
  <si>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</si>
  <si>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</si>
  <si>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</si>
  <si>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</si>
  <si>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</si>
  <si>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</si>
  <si>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</si>
  <si>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</si>
  <si>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</si>
  <si>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</si>
  <si>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</si>
  <si>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</si>
  <si>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</si>
  <si>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</si>
  <si>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</si>
  <si>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</si>
  <si>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</si>
  <si>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</si>
  <si>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</si>
  <si>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</si>
  <si>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</si>
  <si>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</si>
  <si>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</si>
  <si>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</si>
  <si>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</si>
  <si>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</si>
  <si>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</si>
  <si>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</si>
  <si>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</si>
  <si>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</si>
  <si>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</si>
  <si>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</si>
  <si>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</si>
  <si>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</si>
  <si>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</si>
  <si>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</si>
  <si>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</si>
  <si>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</si>
  <si>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</si>
  <si>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天草市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</si>
  <si>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</si>
  <si>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</si>
  <si>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</si>
  <si>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</si>
  <si>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</si>
  <si>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</si>
  <si>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</si>
  <si>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</si>
  <si>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</si>
  <si>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</si>
  <si>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</si>
  <si>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</si>
  <si>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</si>
  <si>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</si>
  <si>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</si>
  <si>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</si>
  <si>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</si>
  <si>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</si>
  <si>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法非適用事業のため、該当なし。</t>
    <rPh sb="1" eb="2">
      <t>ホウ</t>
    </rPh>
    <rPh sb="2" eb="3">
      <t>ヒ</t>
    </rPh>
    <rPh sb="3" eb="5">
      <t>テキヨウ</t>
    </rPh>
    <rPh sb="5" eb="7">
      <t>ジギョウ</t>
    </rPh>
    <rPh sb="11" eb="13">
      <t>ガイトウ</t>
    </rPh>
    <phoneticPr fontId="4"/>
  </si>
  <si>
    <t>　本事業は、平成28年度をもって新規設置を廃止しました。既存施設の維持・管理についても、令和8年度をもって終了し、その後は財産処分を行い使用者に譲渡することを決定しています。
　経費回収率の不足分は、一般会計繰入金により補てんしており、経営状態が良好とは言えません。全国平均よりも高い使用料を賦課しており、また、既に事業廃止が決定していることから、今後は、経費の抑制に努めながら現行使用料を維持することとしています。</t>
    <rPh sb="1" eb="2">
      <t>ホン</t>
    </rPh>
    <rPh sb="2" eb="4">
      <t>ジギョウ</t>
    </rPh>
    <rPh sb="6" eb="8">
      <t>ヘイセイ</t>
    </rPh>
    <rPh sb="10" eb="12">
      <t>ネンド</t>
    </rPh>
    <rPh sb="16" eb="18">
      <t>シンキ</t>
    </rPh>
    <rPh sb="18" eb="20">
      <t>セッチ</t>
    </rPh>
    <rPh sb="21" eb="23">
      <t>ハイシ</t>
    </rPh>
    <rPh sb="28" eb="30">
      <t>キゾン</t>
    </rPh>
    <rPh sb="30" eb="32">
      <t>シセツ</t>
    </rPh>
    <rPh sb="33" eb="35">
      <t>イジ</t>
    </rPh>
    <rPh sb="36" eb="38">
      <t>カンリ</t>
    </rPh>
    <rPh sb="44" eb="46">
      <t>レイワ</t>
    </rPh>
    <rPh sb="47" eb="49">
      <t>ネンド</t>
    </rPh>
    <rPh sb="53" eb="55">
      <t>シュウリョウ</t>
    </rPh>
    <rPh sb="59" eb="60">
      <t>ゴ</t>
    </rPh>
    <rPh sb="61" eb="63">
      <t>ザイサン</t>
    </rPh>
    <rPh sb="63" eb="65">
      <t>ショブン</t>
    </rPh>
    <rPh sb="66" eb="67">
      <t>オコナ</t>
    </rPh>
    <rPh sb="68" eb="71">
      <t>シヨウシャ</t>
    </rPh>
    <rPh sb="72" eb="74">
      <t>ジョウト</t>
    </rPh>
    <rPh sb="79" eb="81">
      <t>ケッテイ</t>
    </rPh>
    <rPh sb="89" eb="91">
      <t>ケイヒ</t>
    </rPh>
    <rPh sb="91" eb="93">
      <t>カイシュウ</t>
    </rPh>
    <rPh sb="93" eb="94">
      <t>リツ</t>
    </rPh>
    <rPh sb="95" eb="98">
      <t>フソクブン</t>
    </rPh>
    <rPh sb="100" eb="102">
      <t>イッパン</t>
    </rPh>
    <rPh sb="102" eb="104">
      <t>カイケイ</t>
    </rPh>
    <rPh sb="104" eb="106">
      <t>クリイレ</t>
    </rPh>
    <rPh sb="106" eb="107">
      <t>キン</t>
    </rPh>
    <rPh sb="118" eb="120">
      <t>ケイエイ</t>
    </rPh>
    <rPh sb="120" eb="122">
      <t>ジョウタイ</t>
    </rPh>
    <rPh sb="123" eb="125">
      <t>リョウコウ</t>
    </rPh>
    <rPh sb="127" eb="128">
      <t>イ</t>
    </rPh>
    <rPh sb="133" eb="135">
      <t>ゼンコク</t>
    </rPh>
    <rPh sb="135" eb="137">
      <t>ヘイキン</t>
    </rPh>
    <rPh sb="140" eb="141">
      <t>タカ</t>
    </rPh>
    <rPh sb="142" eb="145">
      <t>シヨウリョウ</t>
    </rPh>
    <rPh sb="146" eb="148">
      <t>フカ</t>
    </rPh>
    <rPh sb="156" eb="157">
      <t>スデ</t>
    </rPh>
    <rPh sb="158" eb="160">
      <t>ジギョウ</t>
    </rPh>
    <rPh sb="160" eb="162">
      <t>ハイシ</t>
    </rPh>
    <rPh sb="163" eb="165">
      <t>ケッテイ</t>
    </rPh>
    <rPh sb="174" eb="176">
      <t>コンゴ</t>
    </rPh>
    <rPh sb="178" eb="180">
      <t>ケイヒ</t>
    </rPh>
    <rPh sb="181" eb="183">
      <t>ヨクセイ</t>
    </rPh>
    <rPh sb="184" eb="185">
      <t>ツト</t>
    </rPh>
    <rPh sb="189" eb="191">
      <t>ゲンコウ</t>
    </rPh>
    <rPh sb="191" eb="194">
      <t>シヨウリョウ</t>
    </rPh>
    <rPh sb="195" eb="197">
      <t>イジ</t>
    </rPh>
    <phoneticPr fontId="4"/>
  </si>
  <si>
    <t>①収益的収支比率は100%であり、経営状態は安定しています。
④企業債残高対事業規模比率は令和8年度をもって事業廃止の決定がなされており、新規借入は行っておりません。
⑤経費回収率は全国・類似団体平均値を上回っていますが、100%を下回っており使用料で経費を回収できておらず、不足分を一般会計補助金で賄っています。
⑥汚水処理原価は類似団体平均値よりも高い数値を示しています。これは人口減少や高齢化が進んでいるため、処理水量が少量となっていることから高くなっています。
⑦施設利用率が低いのは、使用する世帯人員が少ないことが要因と分析しています。
⑧水洗化率は、浄化槽設置世帯を対象としているため100%となっています。</t>
    <rPh sb="1" eb="4">
      <t>シュウエキテキ</t>
    </rPh>
    <rPh sb="4" eb="6">
      <t>シュウシ</t>
    </rPh>
    <rPh sb="6" eb="8">
      <t>ヒリツ</t>
    </rPh>
    <rPh sb="17" eb="19">
      <t>ケイエイ</t>
    </rPh>
    <rPh sb="19" eb="21">
      <t>ジョウタイ</t>
    </rPh>
    <rPh sb="22" eb="24">
      <t>アンテイ</t>
    </rPh>
    <rPh sb="32" eb="34">
      <t>キギョウ</t>
    </rPh>
    <rPh sb="34" eb="35">
      <t>サイ</t>
    </rPh>
    <rPh sb="35" eb="38">
      <t>ザンダカタイ</t>
    </rPh>
    <rPh sb="38" eb="40">
      <t>ジギョウ</t>
    </rPh>
    <rPh sb="40" eb="42">
      <t>キボ</t>
    </rPh>
    <rPh sb="42" eb="44">
      <t>ヒリツ</t>
    </rPh>
    <rPh sb="45" eb="47">
      <t>レイワ</t>
    </rPh>
    <rPh sb="48" eb="50">
      <t>ネンド</t>
    </rPh>
    <rPh sb="54" eb="56">
      <t>ジギョウ</t>
    </rPh>
    <rPh sb="56" eb="58">
      <t>ハイシ</t>
    </rPh>
    <rPh sb="59" eb="61">
      <t>ケッテイ</t>
    </rPh>
    <rPh sb="69" eb="71">
      <t>シンキ</t>
    </rPh>
    <rPh sb="71" eb="73">
      <t>カリイレ</t>
    </rPh>
    <rPh sb="74" eb="75">
      <t>オコナ</t>
    </rPh>
    <rPh sb="85" eb="90">
      <t>ケイヒカイシュウリツ</t>
    </rPh>
    <rPh sb="91" eb="93">
      <t>ゼンコク</t>
    </rPh>
    <rPh sb="94" eb="101">
      <t>ルイジダンタイヘイキンチ</t>
    </rPh>
    <rPh sb="102" eb="104">
      <t>ウワマワ</t>
    </rPh>
    <rPh sb="116" eb="118">
      <t>シタマワ</t>
    </rPh>
    <rPh sb="122" eb="125">
      <t>シヨウリョウ</t>
    </rPh>
    <rPh sb="126" eb="128">
      <t>ケイヒ</t>
    </rPh>
    <rPh sb="129" eb="131">
      <t>カイシュウ</t>
    </rPh>
    <rPh sb="138" eb="141">
      <t>フソクブン</t>
    </rPh>
    <rPh sb="142" eb="144">
      <t>イッパン</t>
    </rPh>
    <rPh sb="144" eb="146">
      <t>カイケイ</t>
    </rPh>
    <rPh sb="146" eb="149">
      <t>ホジョキン</t>
    </rPh>
    <rPh sb="150" eb="151">
      <t>マカナ</t>
    </rPh>
    <rPh sb="159" eb="161">
      <t>オスイ</t>
    </rPh>
    <rPh sb="161" eb="163">
      <t>ショリ</t>
    </rPh>
    <rPh sb="163" eb="165">
      <t>ゲンカ</t>
    </rPh>
    <rPh sb="166" eb="173">
      <t>ルイジダンタイヘイキンチ</t>
    </rPh>
    <rPh sb="176" eb="177">
      <t>タカ</t>
    </rPh>
    <rPh sb="178" eb="180">
      <t>スウチ</t>
    </rPh>
    <rPh sb="181" eb="182">
      <t>シメ</t>
    </rPh>
    <rPh sb="191" eb="193">
      <t>ジンコウ</t>
    </rPh>
    <rPh sb="193" eb="195">
      <t>ゲンショウ</t>
    </rPh>
    <rPh sb="196" eb="199">
      <t>コウレイカ</t>
    </rPh>
    <rPh sb="200" eb="201">
      <t>スス</t>
    </rPh>
    <rPh sb="208" eb="210">
      <t>ショリ</t>
    </rPh>
    <rPh sb="210" eb="212">
      <t>スイリョウ</t>
    </rPh>
    <rPh sb="213" eb="215">
      <t>ショウリョウ</t>
    </rPh>
    <rPh sb="225" eb="226">
      <t>タカ</t>
    </rPh>
    <rPh sb="236" eb="238">
      <t>シセツ</t>
    </rPh>
    <rPh sb="238" eb="240">
      <t>リヨウ</t>
    </rPh>
    <rPh sb="240" eb="241">
      <t>リツ</t>
    </rPh>
    <rPh sb="242" eb="243">
      <t>ヒク</t>
    </rPh>
    <rPh sb="247" eb="249">
      <t>シヨウ</t>
    </rPh>
    <rPh sb="256" eb="257">
      <t>スク</t>
    </rPh>
    <rPh sb="262" eb="264">
      <t>ヨウイン</t>
    </rPh>
    <rPh sb="265" eb="267">
      <t>ブンセキ</t>
    </rPh>
    <rPh sb="275" eb="278">
      <t>スイセンカ</t>
    </rPh>
    <rPh sb="278" eb="279">
      <t>リツ</t>
    </rPh>
    <rPh sb="281" eb="284">
      <t>ジョウカソウ</t>
    </rPh>
    <rPh sb="284" eb="286">
      <t>セッチ</t>
    </rPh>
    <rPh sb="286" eb="288">
      <t>セタイ</t>
    </rPh>
    <rPh sb="289" eb="291">
      <t>タイショウ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</si>
</sst>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99-45F6-93BF-B9B7C18E7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966072"/>
        <c:axId val="160966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99-45F6-93BF-B9B7C18E7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966072"/>
        <c:axId val="160966456"/>
      </c:lineChart>
      <c:dateAx>
        <c:axId val="160966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60966456"/>
        <c:crosses val="autoZero"/>
        <c:auto val="1"/>
        <c:lblOffset val="100"/>
        <c:baseTimeUnit val="years"/>
      </c:dateAx>
      <c:valAx>
        <c:axId val="160966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966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37.72</c:v>
                </c:pt>
                <c:pt idx="1">
                  <c:v>38.1</c:v>
                </c:pt>
                <c:pt idx="2">
                  <c:v>37.340000000000003</c:v>
                </c:pt>
                <c:pt idx="3">
                  <c:v>36.43</c:v>
                </c:pt>
                <c:pt idx="4">
                  <c:v>36.43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28-4258-83C1-CA3DACCA2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22824"/>
        <c:axId val="162088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61.94</c:v>
                </c:pt>
                <c:pt idx="1">
                  <c:v>61.79</c:v>
                </c:pt>
                <c:pt idx="2">
                  <c:v>59.94</c:v>
                </c:pt>
                <c:pt idx="3">
                  <c:v>59.64</c:v>
                </c:pt>
                <c:pt idx="4">
                  <c:v>58.19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28-4258-83C1-CA3DACCA2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022824"/>
        <c:axId val="162088392"/>
      </c:lineChart>
      <c:dateAx>
        <c:axId val="162022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62088392"/>
        <c:crosses val="autoZero"/>
        <c:auto val="1"/>
        <c:lblOffset val="100"/>
        <c:baseTimeUnit val="years"/>
      </c:dateAx>
      <c:valAx>
        <c:axId val="162088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022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72-4B4C-901A-1E56C5446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92312"/>
        <c:axId val="162086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94.14</c:v>
                </c:pt>
                <c:pt idx="1">
                  <c:v>92.44</c:v>
                </c:pt>
                <c:pt idx="2">
                  <c:v>89.66</c:v>
                </c:pt>
                <c:pt idx="3">
                  <c:v>90.63</c:v>
                </c:pt>
                <c:pt idx="4">
                  <c:v>87.8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72-4B4C-901A-1E56C5446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092312"/>
        <c:axId val="162086824"/>
      </c:lineChart>
      <c:dateAx>
        <c:axId val="1620923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62086824"/>
        <c:crosses val="autoZero"/>
        <c:auto val="1"/>
        <c:lblOffset val="100"/>
        <c:baseTimeUnit val="years"/>
      </c:dateAx>
      <c:valAx>
        <c:axId val="162086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092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98.66</c:v>
                </c:pt>
                <c:pt idx="1">
                  <c:v>99.16</c:v>
                </c:pt>
                <c:pt idx="2">
                  <c:v>99.18</c:v>
                </c:pt>
                <c:pt idx="3">
                  <c:v>100</c:v>
                </c:pt>
                <c:pt idx="4">
                  <c:v>100.01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D6-47C4-A40D-AA48D39B9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907848"/>
        <c:axId val="160908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D6-47C4-A40D-AA48D39B9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907848"/>
        <c:axId val="160908232"/>
      </c:lineChart>
      <c:dateAx>
        <c:axId val="1609078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60908232"/>
        <c:crosses val="autoZero"/>
        <c:auto val="1"/>
        <c:lblOffset val="100"/>
        <c:baseTimeUnit val="years"/>
      </c:dateAx>
      <c:valAx>
        <c:axId val="160908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907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E5-47E5-8C3B-55FBE5C8D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19488"/>
        <c:axId val="16151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E5-47E5-8C3B-55FBE5C8D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19488"/>
        <c:axId val="161519872"/>
      </c:lineChart>
      <c:dateAx>
        <c:axId val="1615194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61519872"/>
        <c:crosses val="autoZero"/>
        <c:auto val="1"/>
        <c:lblOffset val="100"/>
        <c:baseTimeUnit val="years"/>
      </c:dateAx>
      <c:valAx>
        <c:axId val="16151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519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BA-411B-B6F0-F5FA38594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442704"/>
        <c:axId val="124440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BA-411B-B6F0-F5FA38594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42704"/>
        <c:axId val="124440744"/>
      </c:lineChart>
      <c:dateAx>
        <c:axId val="124442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4440744"/>
        <c:crosses val="autoZero"/>
        <c:auto val="1"/>
        <c:lblOffset val="100"/>
        <c:baseTimeUnit val="years"/>
      </c:dateAx>
      <c:valAx>
        <c:axId val="124440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4442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76-4B8E-A722-6E6ECF3E0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442312"/>
        <c:axId val="162027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76-4B8E-A722-6E6ECF3E0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42312"/>
        <c:axId val="162027528"/>
      </c:lineChart>
      <c:dateAx>
        <c:axId val="1244423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62027528"/>
        <c:crosses val="autoZero"/>
        <c:auto val="1"/>
        <c:lblOffset val="100"/>
        <c:baseTimeUnit val="years"/>
      </c:dateAx>
      <c:valAx>
        <c:axId val="162027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4442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C5-4DD7-BB64-753AEDB56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24000"/>
        <c:axId val="162024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C5-4DD7-BB64-753AEDB56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024000"/>
        <c:axId val="162024392"/>
      </c:lineChart>
      <c:dateAx>
        <c:axId val="1620240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62024392"/>
        <c:crosses val="autoZero"/>
        <c:auto val="1"/>
        <c:lblOffset val="100"/>
        <c:baseTimeUnit val="years"/>
      </c:dateAx>
      <c:valAx>
        <c:axId val="162024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024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27.78</c:v>
                </c:pt>
                <c:pt idx="1">
                  <c:v>14.58</c:v>
                </c:pt>
                <c:pt idx="2">
                  <c:v>14.7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62-4D3D-B2E2-5CFCC3C84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25176"/>
        <c:axId val="162028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248.44</c:v>
                </c:pt>
                <c:pt idx="1">
                  <c:v>244.85</c:v>
                </c:pt>
                <c:pt idx="2">
                  <c:v>296.89</c:v>
                </c:pt>
                <c:pt idx="3">
                  <c:v>270.57</c:v>
                </c:pt>
                <c:pt idx="4">
                  <c:v>294.27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62-4D3D-B2E2-5CFCC3C84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025176"/>
        <c:axId val="162028312"/>
      </c:lineChart>
      <c:dateAx>
        <c:axId val="1620251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62028312"/>
        <c:crosses val="autoZero"/>
        <c:auto val="1"/>
        <c:lblOffset val="100"/>
        <c:baseTimeUnit val="years"/>
      </c:dateAx>
      <c:valAx>
        <c:axId val="162028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025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63.36</c:v>
                </c:pt>
                <c:pt idx="1">
                  <c:v>67.16</c:v>
                </c:pt>
                <c:pt idx="2">
                  <c:v>68.05</c:v>
                </c:pt>
                <c:pt idx="3">
                  <c:v>69.8</c:v>
                </c:pt>
                <c:pt idx="4">
                  <c:v>69.27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2D-42B5-AE39-B9540078A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21256"/>
        <c:axId val="162026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66.73</c:v>
                </c:pt>
                <c:pt idx="1">
                  <c:v>64.78</c:v>
                </c:pt>
                <c:pt idx="2">
                  <c:v>63.06</c:v>
                </c:pt>
                <c:pt idx="3">
                  <c:v>62.5</c:v>
                </c:pt>
                <c:pt idx="4">
                  <c:v>60.59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2D-42B5-AE39-B9540078A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021256"/>
        <c:axId val="162026352"/>
      </c:lineChart>
      <c:dateAx>
        <c:axId val="1620212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62026352"/>
        <c:crosses val="autoZero"/>
        <c:auto val="1"/>
        <c:lblOffset val="100"/>
        <c:baseTimeUnit val="years"/>
      </c:dateAx>
      <c:valAx>
        <c:axId val="162026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021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385.25</c:v>
                </c:pt>
                <c:pt idx="1">
                  <c:v>381.84</c:v>
                </c:pt>
                <c:pt idx="2">
                  <c:v>403.89</c:v>
                </c:pt>
                <c:pt idx="3">
                  <c:v>408.51</c:v>
                </c:pt>
                <c:pt idx="4">
                  <c:v>414.85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9-4175-A710-796D8C0EA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27920"/>
        <c:axId val="162021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241.29</c:v>
                </c:pt>
                <c:pt idx="1">
                  <c:v>250.21</c:v>
                </c:pt>
                <c:pt idx="2">
                  <c:v>264.77</c:v>
                </c:pt>
                <c:pt idx="3">
                  <c:v>269.33</c:v>
                </c:pt>
                <c:pt idx="4">
                  <c:v>280.23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79-4175-A710-796D8C0EA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027920"/>
        <c:axId val="162021648"/>
      </c:lineChart>
      <c:dateAx>
        <c:axId val="162027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62021648"/>
        <c:crosses val="autoZero"/>
        <c:auto val="1"/>
        <c:lblOffset val="100"/>
        <c:baseTimeUnit val="years"/>
      </c:dateAx>
      <c:valAx>
        <c:axId val="162021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027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【77.67】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Z15" zoomScale="85" zoomScaleNormal="85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熊本県　天草市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特定地域生活排水処理</v>
      </c>
      <c r="Q8" s="49"/>
      <c r="R8" s="49"/>
      <c r="S8" s="49"/>
      <c r="T8" s="49"/>
      <c r="U8" s="49"/>
      <c r="V8" s="49"/>
      <c r="W8" s="49" t="str">
        <f>データ!L6</f>
        <v>K2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78252</v>
      </c>
      <c r="AM8" s="51"/>
      <c r="AN8" s="51"/>
      <c r="AO8" s="51"/>
      <c r="AP8" s="51"/>
      <c r="AQ8" s="51"/>
      <c r="AR8" s="51"/>
      <c r="AS8" s="51"/>
      <c r="AT8" s="46">
        <f>データ!T6</f>
        <v>683.82</v>
      </c>
      <c r="AU8" s="46"/>
      <c r="AV8" s="46"/>
      <c r="AW8" s="46"/>
      <c r="AX8" s="46"/>
      <c r="AY8" s="46"/>
      <c r="AZ8" s="46"/>
      <c r="BA8" s="46"/>
      <c r="BB8" s="46">
        <f>データ!U6</f>
        <v>114.43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3.32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3740</v>
      </c>
      <c r="AE10" s="51"/>
      <c r="AF10" s="51"/>
      <c r="AG10" s="51"/>
      <c r="AH10" s="51"/>
      <c r="AI10" s="51"/>
      <c r="AJ10" s="51"/>
      <c r="AK10" s="2"/>
      <c r="AL10" s="51">
        <f>データ!V6</f>
        <v>2568</v>
      </c>
      <c r="AM10" s="51"/>
      <c r="AN10" s="51"/>
      <c r="AO10" s="51"/>
      <c r="AP10" s="51"/>
      <c r="AQ10" s="51"/>
      <c r="AR10" s="51"/>
      <c r="AS10" s="51"/>
      <c r="AT10" s="46">
        <f>データ!W6</f>
        <v>140.96</v>
      </c>
      <c r="AU10" s="46"/>
      <c r="AV10" s="46"/>
      <c r="AW10" s="46"/>
      <c r="AX10" s="46"/>
      <c r="AY10" s="46"/>
      <c r="AZ10" s="46"/>
      <c r="BA10" s="46"/>
      <c r="BB10" s="46">
        <f>データ!X6</f>
        <v>18.22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119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118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【314.13】</v>
      </c>
      <c r="I86" s="26" t="str">
        <f>データ!CA6</f>
        <v>【58.42】</v>
      </c>
      <c r="J86" s="26" t="str">
        <f>データ!CL6</f>
        <v>【282.28】</v>
      </c>
      <c r="K86" s="26" t="str">
        <f>データ!CW6</f>
        <v>【57.83】</v>
      </c>
      <c r="L86" s="26" t="str">
        <f>データ!DH6</f>
        <v>【77.67】</v>
      </c>
      <c r="M86" s="26" t="s">
        <v>44</v>
      </c>
      <c r="N86" s="26" t="s">
        <v>44</v>
      </c>
      <c r="O86" s="26" t="str">
        <f>データ!EO6</f>
        <v>【-】</v>
      </c>
    </row>
  </sheetData>
  <sheetProtection algorithmName="SHA-512" hashValue="liSaUmQVS0le9hzA9ePNGRE2uDlfi3SmgYwvDaZGUdxXaH/dZ/Qet+QcYFVOal4cKPgTd44zO2qDGtulntGgOA==" saltValue="CGyGgACR1YAmWhZajlIRJ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432156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熊本県　天草市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3.32</v>
      </c>
      <c r="Q6" s="34">
        <f t="shared" si="3"/>
        <v>100</v>
      </c>
      <c r="R6" s="34">
        <f t="shared" si="3"/>
        <v>3740</v>
      </c>
      <c r="S6" s="34">
        <f t="shared" si="3"/>
        <v>78252</v>
      </c>
      <c r="T6" s="34">
        <f t="shared" si="3"/>
        <v>683.82</v>
      </c>
      <c r="U6" s="34">
        <f t="shared" si="3"/>
        <v>114.43</v>
      </c>
      <c r="V6" s="34">
        <f t="shared" si="3"/>
        <v>2568</v>
      </c>
      <c r="W6" s="34">
        <f t="shared" si="3"/>
        <v>140.96</v>
      </c>
      <c r="X6" s="34">
        <f t="shared" si="3"/>
        <v>18.22</v>
      </c>
      <c r="Y6" s="35">
        <f>IF(Y7="",NA(),Y7)</f>
        <v>98.66</v>
      </c>
      <c r="Z6" s="35">
        <f t="shared" ref="Z6:AH6" si="4">IF(Z7="",NA(),Z7)</f>
        <v>99.16</v>
      </c>
      <c r="AA6" s="35">
        <f t="shared" si="4"/>
        <v>99.18</v>
      </c>
      <c r="AB6" s="35">
        <f t="shared" si="4"/>
        <v>100</v>
      </c>
      <c r="AC6" s="35">
        <f t="shared" si="4"/>
        <v>100.01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27.78</v>
      </c>
      <c r="BG6" s="35">
        <f t="shared" ref="BG6:BO6" si="7">IF(BG7="",NA(),BG7)</f>
        <v>14.58</v>
      </c>
      <c r="BH6" s="35">
        <f t="shared" si="7"/>
        <v>14.7</v>
      </c>
      <c r="BI6" s="34">
        <f t="shared" si="7"/>
        <v>0</v>
      </c>
      <c r="BJ6" s="34">
        <f t="shared" si="7"/>
        <v>0</v>
      </c>
      <c r="BK6" s="35">
        <f t="shared" si="7"/>
        <v>248.44</v>
      </c>
      <c r="BL6" s="35">
        <f t="shared" si="7"/>
        <v>244.85</v>
      </c>
      <c r="BM6" s="35">
        <f t="shared" si="7"/>
        <v>296.89</v>
      </c>
      <c r="BN6" s="35">
        <f t="shared" si="7"/>
        <v>270.57</v>
      </c>
      <c r="BO6" s="35">
        <f t="shared" si="7"/>
        <v>294.27</v>
      </c>
      <c r="BP6" s="34" t="str">
        <f>IF(BP7="","",IF(BP7="-","【-】","【"&amp;SUBSTITUTE(TEXT(BP7,"#,##0.00"),"-","△")&amp;"】"))</f>
        <v>【314.13】</v>
      </c>
      <c r="BQ6" s="35">
        <f>IF(BQ7="",NA(),BQ7)</f>
        <v>63.36</v>
      </c>
      <c r="BR6" s="35">
        <f t="shared" ref="BR6:BZ6" si="8">IF(BR7="",NA(),BR7)</f>
        <v>67.16</v>
      </c>
      <c r="BS6" s="35">
        <f t="shared" si="8"/>
        <v>68.05</v>
      </c>
      <c r="BT6" s="35">
        <f t="shared" si="8"/>
        <v>69.8</v>
      </c>
      <c r="BU6" s="35">
        <f t="shared" si="8"/>
        <v>69.27</v>
      </c>
      <c r="BV6" s="35">
        <f t="shared" si="8"/>
        <v>66.73</v>
      </c>
      <c r="BW6" s="35">
        <f t="shared" si="8"/>
        <v>64.78</v>
      </c>
      <c r="BX6" s="35">
        <f t="shared" si="8"/>
        <v>63.06</v>
      </c>
      <c r="BY6" s="35">
        <f t="shared" si="8"/>
        <v>62.5</v>
      </c>
      <c r="BZ6" s="35">
        <f t="shared" si="8"/>
        <v>60.59</v>
      </c>
      <c r="CA6" s="34" t="str">
        <f>IF(CA7="","",IF(CA7="-","【-】","【"&amp;SUBSTITUTE(TEXT(CA7,"#,##0.00"),"-","△")&amp;"】"))</f>
        <v>【58.42】</v>
      </c>
      <c r="CB6" s="35">
        <f>IF(CB7="",NA(),CB7)</f>
        <v>385.25</v>
      </c>
      <c r="CC6" s="35">
        <f t="shared" ref="CC6:CK6" si="9">IF(CC7="",NA(),CC7)</f>
        <v>381.84</v>
      </c>
      <c r="CD6" s="35">
        <f t="shared" si="9"/>
        <v>403.89</v>
      </c>
      <c r="CE6" s="35">
        <f t="shared" si="9"/>
        <v>408.51</v>
      </c>
      <c r="CF6" s="35">
        <f t="shared" si="9"/>
        <v>414.85</v>
      </c>
      <c r="CG6" s="35">
        <f t="shared" si="9"/>
        <v>241.29</v>
      </c>
      <c r="CH6" s="35">
        <f t="shared" si="9"/>
        <v>250.21</v>
      </c>
      <c r="CI6" s="35">
        <f t="shared" si="9"/>
        <v>264.77</v>
      </c>
      <c r="CJ6" s="35">
        <f t="shared" si="9"/>
        <v>269.33</v>
      </c>
      <c r="CK6" s="35">
        <f t="shared" si="9"/>
        <v>280.23</v>
      </c>
      <c r="CL6" s="34" t="str">
        <f>IF(CL7="","",IF(CL7="-","【-】","【"&amp;SUBSTITUTE(TEXT(CL7,"#,##0.00"),"-","△")&amp;"】"))</f>
        <v>【282.28】</v>
      </c>
      <c r="CM6" s="35">
        <f>IF(CM7="",NA(),CM7)</f>
        <v>37.72</v>
      </c>
      <c r="CN6" s="35">
        <f t="shared" ref="CN6:CV6" si="10">IF(CN7="",NA(),CN7)</f>
        <v>38.1</v>
      </c>
      <c r="CO6" s="35">
        <f t="shared" si="10"/>
        <v>37.340000000000003</v>
      </c>
      <c r="CP6" s="35">
        <f t="shared" si="10"/>
        <v>36.43</v>
      </c>
      <c r="CQ6" s="35">
        <f t="shared" si="10"/>
        <v>36.43</v>
      </c>
      <c r="CR6" s="35">
        <f t="shared" si="10"/>
        <v>61.94</v>
      </c>
      <c r="CS6" s="35">
        <f t="shared" si="10"/>
        <v>61.79</v>
      </c>
      <c r="CT6" s="35">
        <f t="shared" si="10"/>
        <v>59.94</v>
      </c>
      <c r="CU6" s="35">
        <f t="shared" si="10"/>
        <v>59.64</v>
      </c>
      <c r="CV6" s="35">
        <f t="shared" si="10"/>
        <v>58.19</v>
      </c>
      <c r="CW6" s="34" t="str">
        <f>IF(CW7="","",IF(CW7="-","【-】","【"&amp;SUBSTITUTE(TEXT(CW7,"#,##0.00"),"-","△")&amp;"】"))</f>
        <v>【57.83】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94.14</v>
      </c>
      <c r="DD6" s="35">
        <f t="shared" si="11"/>
        <v>92.44</v>
      </c>
      <c r="DE6" s="35">
        <f t="shared" si="11"/>
        <v>89.66</v>
      </c>
      <c r="DF6" s="35">
        <f t="shared" si="11"/>
        <v>90.63</v>
      </c>
      <c r="DG6" s="35">
        <f t="shared" si="11"/>
        <v>87.8</v>
      </c>
      <c r="DH6" s="34" t="str">
        <f>IF(DH7="","",IF(DH7="-","【-】","【"&amp;SUBSTITUTE(TEXT(DH7,"#,##0.00"),"-","△")&amp;"】"))</f>
        <v>【77.67】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2020</v>
      </c>
      <c r="C7" s="37">
        <v>432156</v>
      </c>
      <c r="D7" s="37">
        <v>47</v>
      </c>
      <c r="E7" s="37">
        <v>18</v>
      </c>
      <c r="F7" s="37">
        <v>0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3.32</v>
      </c>
      <c r="Q7" s="38">
        <v>100</v>
      </c>
      <c r="R7" s="38">
        <v>3740</v>
      </c>
      <c r="S7" s="38">
        <v>78252</v>
      </c>
      <c r="T7" s="38">
        <v>683.82</v>
      </c>
      <c r="U7" s="38">
        <v>114.43</v>
      </c>
      <c r="V7" s="38">
        <v>2568</v>
      </c>
      <c r="W7" s="38">
        <v>140.96</v>
      </c>
      <c r="X7" s="38">
        <v>18.22</v>
      </c>
      <c r="Y7" s="38">
        <v>98.66</v>
      </c>
      <c r="Z7" s="38">
        <v>99.16</v>
      </c>
      <c r="AA7" s="38">
        <v>99.18</v>
      </c>
      <c r="AB7" s="38">
        <v>100</v>
      </c>
      <c r="AC7" s="38">
        <v>100.01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27.78</v>
      </c>
      <c r="BG7" s="38">
        <v>14.58</v>
      </c>
      <c r="BH7" s="38">
        <v>14.7</v>
      </c>
      <c r="BI7" s="38">
        <v>0</v>
      </c>
      <c r="BJ7" s="38">
        <v>0</v>
      </c>
      <c r="BK7" s="38">
        <v>248.44</v>
      </c>
      <c r="BL7" s="38">
        <v>244.85</v>
      </c>
      <c r="BM7" s="38">
        <v>296.89</v>
      </c>
      <c r="BN7" s="38">
        <v>270.57</v>
      </c>
      <c r="BO7" s="38">
        <v>294.27</v>
      </c>
      <c r="BP7" s="38">
        <v>314.13</v>
      </c>
      <c r="BQ7" s="38">
        <v>63.36</v>
      </c>
      <c r="BR7" s="38">
        <v>67.16</v>
      </c>
      <c r="BS7" s="38">
        <v>68.05</v>
      </c>
      <c r="BT7" s="38">
        <v>69.8</v>
      </c>
      <c r="BU7" s="38">
        <v>69.27</v>
      </c>
      <c r="BV7" s="38">
        <v>66.73</v>
      </c>
      <c r="BW7" s="38">
        <v>64.78</v>
      </c>
      <c r="BX7" s="38">
        <v>63.06</v>
      </c>
      <c r="BY7" s="38">
        <v>62.5</v>
      </c>
      <c r="BZ7" s="38">
        <v>60.59</v>
      </c>
      <c r="CA7" s="38">
        <v>58.42</v>
      </c>
      <c r="CB7" s="38">
        <v>385.25</v>
      </c>
      <c r="CC7" s="38">
        <v>381.84</v>
      </c>
      <c r="CD7" s="38">
        <v>403.89</v>
      </c>
      <c r="CE7" s="38">
        <v>408.51</v>
      </c>
      <c r="CF7" s="38">
        <v>414.85</v>
      </c>
      <c r="CG7" s="38">
        <v>241.29</v>
      </c>
      <c r="CH7" s="38">
        <v>250.21</v>
      </c>
      <c r="CI7" s="38">
        <v>264.77</v>
      </c>
      <c r="CJ7" s="38">
        <v>269.33</v>
      </c>
      <c r="CK7" s="38">
        <v>280.23</v>
      </c>
      <c r="CL7" s="38">
        <v>282.27999999999997</v>
      </c>
      <c r="CM7" s="38">
        <v>37.72</v>
      </c>
      <c r="CN7" s="38">
        <v>38.1</v>
      </c>
      <c r="CO7" s="38">
        <v>37.340000000000003</v>
      </c>
      <c r="CP7" s="38">
        <v>36.43</v>
      </c>
      <c r="CQ7" s="38">
        <v>36.43</v>
      </c>
      <c r="CR7" s="38">
        <v>61.94</v>
      </c>
      <c r="CS7" s="38">
        <v>61.79</v>
      </c>
      <c r="CT7" s="38">
        <v>59.94</v>
      </c>
      <c r="CU7" s="38">
        <v>59.64</v>
      </c>
      <c r="CV7" s="38">
        <v>58.19</v>
      </c>
      <c r="CW7" s="38">
        <v>57.83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94.14</v>
      </c>
      <c r="DD7" s="38">
        <v>92.44</v>
      </c>
      <c r="DE7" s="38">
        <v>89.66</v>
      </c>
      <c r="DF7" s="38">
        <v>90.63</v>
      </c>
      <c r="DG7" s="38">
        <v>87.8</v>
      </c>
      <c r="DH7" s="38">
        <v>77.67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104</v>
      </c>
      <c r="EF7" s="38" t="s">
        <v>104</v>
      </c>
      <c r="EG7" s="38" t="s">
        <v>104</v>
      </c>
      <c r="EH7" s="38" t="s">
        <v>104</v>
      </c>
      <c r="EI7" s="38" t="s">
        <v>104</v>
      </c>
      <c r="EJ7" s="38" t="s">
        <v>104</v>
      </c>
      <c r="EK7" s="38" t="s">
        <v>104</v>
      </c>
      <c r="EL7" s="38" t="s">
        <v>104</v>
      </c>
      <c r="EM7" s="38" t="s">
        <v>104</v>
      </c>
      <c r="EN7" s="38" t="s">
        <v>104</v>
      </c>
      <c r="EO7" s="38" t="s">
        <v>104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sukeiei82</cp:lastModifiedBy>
  <cp:lastPrinted>2022-01-13T07:21:47Z</cp:lastPrinted>
  <dcterms:created xsi:type="dcterms:W3CDTF">2021-12-03T08:12:00Z</dcterms:created>
  <dcterms:modified xsi:type="dcterms:W3CDTF">2022-01-13T07:21:56Z</dcterms:modified>
  <cp:category/>
</cp:coreProperties>
</file>