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126.132\_NAS_Media\令和３年度\07 公営企業総括\25 経営比較分析表（R2年度決算）★\04 県→国\公表資料\経営比較分析表\【ここへ格納】法非適用事業\174 特環\"/>
    </mc:Choice>
  </mc:AlternateContent>
  <workbookProtection workbookAlgorithmName="SHA-512" workbookHashValue="zKOhQYB24wB6dQLnlywq7grF7/Tac4HjqxClsCi68WBVyVdbQNlGUlxQMgQOMdOoqncMASNERQPdwxjbEERjRg==" workbookSaltValue="gXWjC/KYFDclxwHZXvEyVQ==" workbookSpinCount="100000" lockStructure="1"/>
  <bookViews>
    <workbookView xWindow="0" yWindow="0" windowWidth="20490" windowHeight="7050"/>
  </bookViews>
  <sheets>
    <sheet name="法非適用_下水道事業" sheetId="4" r:id="rId1"/>
    <sheet name="データ" sheetId="5" state="hidden"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AL10" i="4" s="1"/>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E86" i="4"/>
  <c r="AT10" i="4"/>
  <c r="AD10" i="4"/>
  <c r="I10" i="4"/>
  <c r="B10" i="4"/>
  <c r="AL8" i="4"/>
  <c r="P8" i="4"/>
  <c r="I8" i="4"/>
</calcChain>
</file>

<file path=xl/sharedStrings.xml><?xml version="1.0" encoding="utf-8"?>
<sst xmlns="http://schemas.openxmlformats.org/spreadsheetml/2006/main" count="236" uniqueCount="118">
  <si>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</si>
  <si>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</si>
  <si>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</si>
  <si>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</si>
  <si>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</si>
  <si>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</si>
  <si>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</si>
  <si>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</si>
  <si>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</si>
  <si>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</si>
  <si>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</si>
  <si>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</si>
  <si>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</si>
  <si>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</si>
  <si>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</si>
  <si>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</si>
  <si>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</si>
  <si>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</si>
  <si>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</si>
  <si>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</si>
  <si>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</si>
  <si>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</si>
  <si>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</si>
  <si>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</si>
  <si>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</si>
  <si>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</si>
  <si>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</si>
  <si>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</si>
  <si>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</si>
  <si>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</si>
  <si>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</si>
  <si>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</si>
  <si>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</si>
  <si>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</si>
  <si>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</si>
  <si>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</si>
  <si>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</si>
  <si>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</si>
  <si>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</si>
  <si>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</si>
  <si>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</si>
  <si>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</si>
  <si>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</si>
  <si>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</si>
  <si>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</si>
  <si>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</si>
  <si>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</si>
  <si>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</si>
  <si>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</si>
  <si>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</si>
  <si>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</si>
  <si>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</si>
  <si>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</si>
  <si>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</si>
  <si>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</si>
  <si>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</si>
  <si>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</si>
  <si>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</si>
  <si>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</si>
  <si>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</si>
  <si>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</si>
  <si>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</si>
  <si>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</si>
  <si>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</si>
  <si>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</si>
  <si>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</si>
  <si>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</si>
  <si>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</si>
  <si>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</si>
  <si>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</si>
  <si>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</si>
  <si>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</si>
  <si>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</si>
  <si>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</si>
  <si>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</si>
  <si>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</si>
  <si>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</si>
  <si>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</si>
  <si>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</si>
  <si>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</si>
  <si>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</si>
  <si>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</si>
  <si>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</si>
  <si>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</si>
  <si>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</si>
  <si>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</si>
  <si>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</si>
  <si>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</si>
  <si>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</si>
  <si>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</si>
  <si>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</si>
  <si>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</si>
  <si>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</si>
  <si>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</si>
  <si>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</si>
  <si>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</si>
  <si>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</si>
  <si>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苓北町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</si>
  <si>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</si>
  <si>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</si>
  <si>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</si>
  <si>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</si>
  <si>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</si>
  <si>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</si>
  <si>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</si>
  <si>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</si>
  <si>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</si>
  <si>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</si>
  <si>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</si>
  <si>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</si>
  <si>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</si>
  <si>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</si>
  <si>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</si>
  <si>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</si>
  <si>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</si>
  <si>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収益的収支比率は、町民の節水意識の向上や人口減少による影響が出ていること、起債の償還金が増加していることから、減少傾向にある。また、令和3年度からは、誘致企業の撤退による使用料収入の大幅な減少が見込まれる。
④企業債残高対事業規模費率は0％であるが、起債の償還金は一般会計からの繰入で賄っているのが現状である。
⑤経費回収率は、類似団体より高い水準を維持しており、使用料収入で維持管理費を賄えているが、今後使用料収入の減少が見込まれるので、維持管理費の見直しが必要となっている。
⑥汚水処理原価は、類似団体より低い傾向にあるが、今後は有収水量の減少が見込まれることから、ストックマネジメント計画に沿った資本費の平準化と維持管理費の削減に努める。
⑦施設利用率は減少傾向にあり、類似団体平均値と2ポイントの差まで縮まっている。流入水量の減少で、晴天時一日平均処理水量が減少したことが要因である。施設の稼働状況を適切に行う必要がある。
⑧水洗化率は増加傾向にあり、類似団体より高い水準を維持しており、今後も加入促進を図っていく。</t>
    <rPh sb="1" eb="4">
      <t>シュウエキテキ</t>
    </rPh>
    <rPh sb="4" eb="6">
      <t>シュウシ</t>
    </rPh>
    <rPh sb="6" eb="8">
      <t>ヒリツ</t>
    </rPh>
    <rPh sb="10" eb="12">
      <t>チョウミン</t>
    </rPh>
    <rPh sb="13" eb="15">
      <t>セッスイ</t>
    </rPh>
    <rPh sb="15" eb="17">
      <t>イシキ</t>
    </rPh>
    <rPh sb="18" eb="20">
      <t>コウジョウ</t>
    </rPh>
    <rPh sb="21" eb="23">
      <t>ジンコウ</t>
    </rPh>
    <rPh sb="23" eb="25">
      <t>ゲンショウ</t>
    </rPh>
    <rPh sb="28" eb="30">
      <t>エイキョウ</t>
    </rPh>
    <rPh sb="31" eb="32">
      <t>デ</t>
    </rPh>
    <rPh sb="38" eb="40">
      <t>キサイ</t>
    </rPh>
    <rPh sb="41" eb="44">
      <t>ショウカンキン</t>
    </rPh>
    <rPh sb="45" eb="47">
      <t>ゾウカ</t>
    </rPh>
    <rPh sb="56" eb="58">
      <t>ゲンショウ</t>
    </rPh>
    <rPh sb="58" eb="60">
      <t>ケイコウ</t>
    </rPh>
    <rPh sb="67" eb="69">
      <t>レイワ</t>
    </rPh>
    <rPh sb="70" eb="72">
      <t>ネンド</t>
    </rPh>
    <rPh sb="76" eb="78">
      <t>ユウチ</t>
    </rPh>
    <rPh sb="78" eb="80">
      <t>キギョウ</t>
    </rPh>
    <rPh sb="81" eb="83">
      <t>テッタイ</t>
    </rPh>
    <rPh sb="86" eb="89">
      <t>シヨウリョウ</t>
    </rPh>
    <rPh sb="89" eb="91">
      <t>シュウニュウ</t>
    </rPh>
    <rPh sb="92" eb="94">
      <t>オオハバ</t>
    </rPh>
    <rPh sb="95" eb="97">
      <t>ゲンショウ</t>
    </rPh>
    <rPh sb="98" eb="100">
      <t>ミコ</t>
    </rPh>
    <rPh sb="109" eb="111">
      <t>ザンダカ</t>
    </rPh>
    <rPh sb="111" eb="112">
      <t>タイ</t>
    </rPh>
    <rPh sb="112" eb="114">
      <t>ジギョウ</t>
    </rPh>
    <rPh sb="114" eb="116">
      <t>キボ</t>
    </rPh>
    <rPh sb="116" eb="118">
      <t>ヒリツ</t>
    </rPh>
    <rPh sb="126" eb="128">
      <t>キサイ</t>
    </rPh>
    <rPh sb="129" eb="132">
      <t>ショウカンキン</t>
    </rPh>
    <rPh sb="133" eb="135">
      <t>イッパン</t>
    </rPh>
    <rPh sb="135" eb="137">
      <t>カイケイ</t>
    </rPh>
    <rPh sb="140" eb="142">
      <t>クリイレ</t>
    </rPh>
    <rPh sb="143" eb="144">
      <t>マカナ</t>
    </rPh>
    <rPh sb="150" eb="152">
      <t>ゲンジョウ</t>
    </rPh>
    <rPh sb="158" eb="160">
      <t>ケイヒ</t>
    </rPh>
    <rPh sb="160" eb="163">
      <t>カイシュウリツ</t>
    </rPh>
    <rPh sb="165" eb="167">
      <t>ルイジ</t>
    </rPh>
    <rPh sb="167" eb="169">
      <t>ダンタイ</t>
    </rPh>
    <rPh sb="171" eb="172">
      <t>タカ</t>
    </rPh>
    <rPh sb="173" eb="175">
      <t>スイジュン</t>
    </rPh>
    <rPh sb="176" eb="178">
      <t>イジ</t>
    </rPh>
    <rPh sb="183" eb="186">
      <t>シヨウリョウ</t>
    </rPh>
    <rPh sb="186" eb="188">
      <t>シュウニュウ</t>
    </rPh>
    <rPh sb="189" eb="191">
      <t>イジ</t>
    </rPh>
    <rPh sb="191" eb="194">
      <t>カンリヒ</t>
    </rPh>
    <rPh sb="195" eb="196">
      <t>マカナ</t>
    </rPh>
    <rPh sb="202" eb="204">
      <t>コンゴ</t>
    </rPh>
    <rPh sb="204" eb="207">
      <t>シヨウリョウ</t>
    </rPh>
    <rPh sb="207" eb="209">
      <t>シュウニュウ</t>
    </rPh>
    <rPh sb="210" eb="212">
      <t>ゲンショウ</t>
    </rPh>
    <rPh sb="213" eb="215">
      <t>ミコ</t>
    </rPh>
    <rPh sb="221" eb="223">
      <t>イジ</t>
    </rPh>
    <rPh sb="223" eb="226">
      <t>カンリヒ</t>
    </rPh>
    <rPh sb="227" eb="229">
      <t>ミナオ</t>
    </rPh>
    <rPh sb="231" eb="233">
      <t>ヒツヨウ</t>
    </rPh>
    <rPh sb="242" eb="244">
      <t>オスイ</t>
    </rPh>
    <rPh sb="244" eb="246">
      <t>ショリ</t>
    </rPh>
    <rPh sb="246" eb="248">
      <t>ゲンカ</t>
    </rPh>
    <rPh sb="250" eb="252">
      <t>ルイジ</t>
    </rPh>
    <rPh sb="252" eb="254">
      <t>ダンタイ</t>
    </rPh>
    <rPh sb="256" eb="257">
      <t>ヒク</t>
    </rPh>
    <rPh sb="258" eb="260">
      <t>ケイコウ</t>
    </rPh>
    <rPh sb="265" eb="267">
      <t>コンゴ</t>
    </rPh>
    <rPh sb="268" eb="272">
      <t>ユウシュウスイリョウ</t>
    </rPh>
    <rPh sb="273" eb="275">
      <t>ゲンショウ</t>
    </rPh>
    <rPh sb="276" eb="278">
      <t>ミコ</t>
    </rPh>
    <rPh sb="296" eb="298">
      <t>ケイカク</t>
    </rPh>
    <rPh sb="299" eb="300">
      <t>ソ</t>
    </rPh>
    <rPh sb="302" eb="305">
      <t>シホンヒ</t>
    </rPh>
    <rPh sb="306" eb="309">
      <t>ヘイジュンカ</t>
    </rPh>
    <rPh sb="310" eb="312">
      <t>イジ</t>
    </rPh>
    <rPh sb="312" eb="315">
      <t>カンリヒ</t>
    </rPh>
    <rPh sb="316" eb="318">
      <t>サクゲン</t>
    </rPh>
    <rPh sb="319" eb="320">
      <t>ツト</t>
    </rPh>
    <rPh sb="325" eb="327">
      <t>シセツ</t>
    </rPh>
    <rPh sb="327" eb="330">
      <t>リヨウリツ</t>
    </rPh>
    <rPh sb="331" eb="333">
      <t>ゲンショウ</t>
    </rPh>
    <rPh sb="333" eb="335">
      <t>ケイコウ</t>
    </rPh>
    <rPh sb="339" eb="341">
      <t>ルイジ</t>
    </rPh>
    <rPh sb="341" eb="343">
      <t>ダンタイ</t>
    </rPh>
    <rPh sb="343" eb="346">
      <t>ヘイキンチ</t>
    </rPh>
    <rPh sb="353" eb="354">
      <t>サ</t>
    </rPh>
    <rPh sb="356" eb="357">
      <t>チヂ</t>
    </rPh>
    <rPh sb="368" eb="370">
      <t>ゲンショウ</t>
    </rPh>
    <rPh sb="372" eb="375">
      <t>セイテンジ</t>
    </rPh>
    <rPh sb="375" eb="377">
      <t>イチニチ</t>
    </rPh>
    <rPh sb="377" eb="379">
      <t>ヘイキン</t>
    </rPh>
    <rPh sb="379" eb="381">
      <t>ショリ</t>
    </rPh>
    <rPh sb="381" eb="383">
      <t>スイリョウ</t>
    </rPh>
    <rPh sb="384" eb="386">
      <t>ゲンショウ</t>
    </rPh>
    <rPh sb="391" eb="393">
      <t>ヨウイン</t>
    </rPh>
    <rPh sb="397" eb="399">
      <t>シセツ</t>
    </rPh>
    <rPh sb="400" eb="402">
      <t>カドウ</t>
    </rPh>
    <rPh sb="402" eb="404">
      <t>ジョウキョウ</t>
    </rPh>
    <rPh sb="405" eb="407">
      <t>テキセツ</t>
    </rPh>
    <rPh sb="408" eb="409">
      <t>オコナ</t>
    </rPh>
    <rPh sb="410" eb="412">
      <t>ヒツヨウ</t>
    </rPh>
    <rPh sb="418" eb="421">
      <t>スイセンカ</t>
    </rPh>
    <rPh sb="421" eb="422">
      <t>リツ</t>
    </rPh>
    <rPh sb="423" eb="425">
      <t>ゾウカ</t>
    </rPh>
    <rPh sb="425" eb="427">
      <t>ケイコウ</t>
    </rPh>
    <rPh sb="431" eb="433">
      <t>ルイジ</t>
    </rPh>
    <rPh sb="433" eb="435">
      <t>ダンタイ</t>
    </rPh>
    <rPh sb="437" eb="438">
      <t>タカ</t>
    </rPh>
    <rPh sb="439" eb="441">
      <t>スイジュン</t>
    </rPh>
    <rPh sb="442" eb="444">
      <t>イジ</t>
    </rPh>
    <rPh sb="449" eb="451">
      <t>コンゴ</t>
    </rPh>
    <rPh sb="452" eb="454">
      <t>カニュウ</t>
    </rPh>
    <rPh sb="454" eb="456">
      <t>ソクシン</t>
    </rPh>
    <rPh sb="457" eb="458">
      <t>ハカ</t>
    </rPh>
    <phoneticPr fontId="4"/>
  </si>
  <si>
    <t>③本町の下水道事業は平成6年度に事業を着手しており、管渠の標準耐用年数である50年を経過する管渠がないため更新は行っていないが、硫化水素の発生する区間や重要な幹線については、カメラ調査を行い、現状を把握しておく必要がある。</t>
    <rPh sb="1" eb="3">
      <t>ホンチョウ</t>
    </rPh>
    <rPh sb="4" eb="7">
      <t>ゲスイドウ</t>
    </rPh>
    <rPh sb="7" eb="9">
      <t>ジギョウ</t>
    </rPh>
    <rPh sb="10" eb="12">
      <t>ヘイセイ</t>
    </rPh>
    <rPh sb="13" eb="15">
      <t>ネンド</t>
    </rPh>
    <rPh sb="16" eb="18">
      <t>ジギョウ</t>
    </rPh>
    <rPh sb="19" eb="21">
      <t>チャクシュ</t>
    </rPh>
    <rPh sb="26" eb="28">
      <t>カンキョ</t>
    </rPh>
    <rPh sb="29" eb="31">
      <t>ヒョウジュン</t>
    </rPh>
    <rPh sb="31" eb="33">
      <t>タイヨウ</t>
    </rPh>
    <rPh sb="33" eb="36">
      <t>ネンスウ</t>
    </rPh>
    <rPh sb="40" eb="41">
      <t>ネン</t>
    </rPh>
    <rPh sb="42" eb="44">
      <t>ケイカ</t>
    </rPh>
    <rPh sb="46" eb="48">
      <t>カンキョ</t>
    </rPh>
    <rPh sb="53" eb="55">
      <t>コウシン</t>
    </rPh>
    <rPh sb="56" eb="57">
      <t>オコナ</t>
    </rPh>
    <rPh sb="64" eb="66">
      <t>リュウカ</t>
    </rPh>
    <rPh sb="66" eb="68">
      <t>スイソ</t>
    </rPh>
    <rPh sb="69" eb="71">
      <t>ハッセイ</t>
    </rPh>
    <rPh sb="73" eb="75">
      <t>クカン</t>
    </rPh>
    <rPh sb="76" eb="78">
      <t>ジュウヨウ</t>
    </rPh>
    <rPh sb="79" eb="81">
      <t>カンセン</t>
    </rPh>
    <rPh sb="90" eb="92">
      <t>チョウサ</t>
    </rPh>
    <rPh sb="93" eb="94">
      <t>オコナ</t>
    </rPh>
    <rPh sb="96" eb="98">
      <t>ゲンジョウ</t>
    </rPh>
    <rPh sb="99" eb="101">
      <t>ハアク</t>
    </rPh>
    <rPh sb="105" eb="107">
      <t>ヒツヨウ</t>
    </rPh>
    <phoneticPr fontId="4"/>
  </si>
  <si>
    <t>　水洗化率は増加しているが、収益的収支比率及び施設利用率は減少傾向にあり、人口減少や節水意識の向上による一人当たりの使用水量が減少していることが考えられる。また、企業の撤退等で、今後は大幅な有収水量の減少が見込まれ、使用料収入の減少が予想される。
　施設のスペックダウンやストックマネジメント計画に則った適切な更新を行い、維持管理費の削減を図る努力をする。また公営企業会計へ移行し、経営状態の「見える化」を行った上で、料金改定も視野に入れつつ、安定した汚水処理を行う。</t>
    <rPh sb="1" eb="4">
      <t>スイセンカ</t>
    </rPh>
    <rPh sb="4" eb="5">
      <t>リツ</t>
    </rPh>
    <rPh sb="6" eb="8">
      <t>ゾウカ</t>
    </rPh>
    <rPh sb="14" eb="17">
      <t>シュウエキテキ</t>
    </rPh>
    <rPh sb="17" eb="19">
      <t>シュウシ</t>
    </rPh>
    <rPh sb="19" eb="21">
      <t>ヒリツ</t>
    </rPh>
    <rPh sb="21" eb="22">
      <t>オヨ</t>
    </rPh>
    <rPh sb="23" eb="25">
      <t>シセツ</t>
    </rPh>
    <rPh sb="25" eb="28">
      <t>リヨウリツ</t>
    </rPh>
    <rPh sb="29" eb="31">
      <t>ゲンショウ</t>
    </rPh>
    <rPh sb="31" eb="33">
      <t>ケイコウ</t>
    </rPh>
    <rPh sb="37" eb="39">
      <t>ジンコウ</t>
    </rPh>
    <rPh sb="39" eb="41">
      <t>ゲンショウ</t>
    </rPh>
    <rPh sb="42" eb="44">
      <t>セッスイ</t>
    </rPh>
    <rPh sb="44" eb="46">
      <t>イシキ</t>
    </rPh>
    <rPh sb="47" eb="49">
      <t>コウジョウ</t>
    </rPh>
    <rPh sb="52" eb="54">
      <t>ヒトリ</t>
    </rPh>
    <rPh sb="54" eb="55">
      <t>ア</t>
    </rPh>
    <rPh sb="58" eb="60">
      <t>シヨウ</t>
    </rPh>
    <rPh sb="60" eb="62">
      <t>スイリョウ</t>
    </rPh>
    <rPh sb="63" eb="65">
      <t>ゲンショウ</t>
    </rPh>
    <rPh sb="72" eb="73">
      <t>カンガ</t>
    </rPh>
    <rPh sb="81" eb="83">
      <t>キギョウ</t>
    </rPh>
    <rPh sb="84" eb="86">
      <t>テッタイ</t>
    </rPh>
    <rPh sb="86" eb="87">
      <t>トウ</t>
    </rPh>
    <rPh sb="89" eb="91">
      <t>コンゴ</t>
    </rPh>
    <rPh sb="92" eb="94">
      <t>オオハバ</t>
    </rPh>
    <rPh sb="95" eb="99">
      <t>ユウシュウスイリョウ</t>
    </rPh>
    <rPh sb="100" eb="102">
      <t>ゲンショウ</t>
    </rPh>
    <rPh sb="103" eb="105">
      <t>ミコ</t>
    </rPh>
    <rPh sb="108" eb="111">
      <t>シヨウリョウ</t>
    </rPh>
    <rPh sb="111" eb="113">
      <t>シュウニュウ</t>
    </rPh>
    <rPh sb="114" eb="116">
      <t>ゲンショウ</t>
    </rPh>
    <rPh sb="117" eb="119">
      <t>ヨソウ</t>
    </rPh>
    <rPh sb="125" eb="127">
      <t>シセツ</t>
    </rPh>
    <rPh sb="146" eb="148">
      <t>ケイカク</t>
    </rPh>
    <rPh sb="149" eb="150">
      <t>ノット</t>
    </rPh>
    <rPh sb="152" eb="154">
      <t>テキセツ</t>
    </rPh>
    <rPh sb="155" eb="157">
      <t>コウシン</t>
    </rPh>
    <rPh sb="158" eb="159">
      <t>オコナ</t>
    </rPh>
    <rPh sb="161" eb="163">
      <t>イジ</t>
    </rPh>
    <rPh sb="163" eb="166">
      <t>カンリヒ</t>
    </rPh>
    <rPh sb="167" eb="169">
      <t>サクゲン</t>
    </rPh>
    <rPh sb="170" eb="171">
      <t>ハカ</t>
    </rPh>
    <rPh sb="172" eb="174">
      <t>ドリョク</t>
    </rPh>
    <rPh sb="180" eb="182">
      <t>コウエイ</t>
    </rPh>
    <rPh sb="182" eb="184">
      <t>キギョウ</t>
    </rPh>
    <rPh sb="184" eb="186">
      <t>カイケイ</t>
    </rPh>
    <rPh sb="187" eb="189">
      <t>イコウ</t>
    </rPh>
    <rPh sb="191" eb="193">
      <t>ケイエイ</t>
    </rPh>
    <rPh sb="193" eb="195">
      <t>ジョウタイ</t>
    </rPh>
    <rPh sb="197" eb="198">
      <t>ミ</t>
    </rPh>
    <rPh sb="200" eb="201">
      <t>カ</t>
    </rPh>
    <rPh sb="203" eb="204">
      <t>オコナ</t>
    </rPh>
    <rPh sb="206" eb="207">
      <t>ウエ</t>
    </rPh>
    <rPh sb="209" eb="211">
      <t>リョウキン</t>
    </rPh>
    <rPh sb="211" eb="213">
      <t>カイテイ</t>
    </rPh>
    <rPh sb="214" eb="216">
      <t>シヤ</t>
    </rPh>
    <rPh sb="217" eb="218">
      <t>イ</t>
    </rPh>
    <rPh sb="222" eb="224">
      <t>アンテイ</t>
    </rPh>
    <rPh sb="226" eb="228">
      <t>オスイ</t>
    </rPh>
    <rPh sb="228" eb="230">
      <t>ショリ</t>
    </rPh>
    <rPh sb="231" eb="232">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</si>
</sst>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34A-4151-AC04-7D6065B27552}"/>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0.09</c:v>
                </c:pt>
                <c:pt idx="2">
                  <c:v>0.13</c:v>
                </c:pt>
                <c:pt idx="3">
                  <c:v>0.36</c:v>
                </c:pt>
                <c:pt idx="4">
                  <c:v>0.39</c:v>
                </c:pt>
              </c:numCache>
            </c:numRef>
          </c:val>
          <c:smooth val="0"/>
          <c:extLst>
            <c:ext xmlns:c16="http://schemas.microsoft.com/office/drawing/2014/chart" uri="{C3380CC4-5D6E-409C-BE32-E72D297353CC}">
              <c16:uniqueId val="{00000001-334A-4151-AC04-7D6065B27552}"/>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52.33</c:v>
                </c:pt>
                <c:pt idx="1">
                  <c:v>48.72</c:v>
                </c:pt>
                <c:pt idx="2">
                  <c:v>48.58</c:v>
                </c:pt>
                <c:pt idx="3">
                  <c:v>47.56</c:v>
                </c:pt>
                <c:pt idx="4">
                  <c:v>44.67</c:v>
                </c:pt>
              </c:numCache>
            </c:numRef>
          </c:val>
          <c:extLst>
            <c:ext xmlns:c16="http://schemas.microsoft.com/office/drawing/2014/chart" uri="{C3380CC4-5D6E-409C-BE32-E72D297353CC}">
              <c16:uniqueId val="{00000000-3733-42D0-B47A-AA70E63FBFAF}"/>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42.9</c:v>
                </c:pt>
                <c:pt idx="1">
                  <c:v>43.36</c:v>
                </c:pt>
                <c:pt idx="2">
                  <c:v>42.56</c:v>
                </c:pt>
                <c:pt idx="3">
                  <c:v>42.47</c:v>
                </c:pt>
                <c:pt idx="4">
                  <c:v>42.4</c:v>
                </c:pt>
              </c:numCache>
            </c:numRef>
          </c:val>
          <c:smooth val="0"/>
          <c:extLst>
            <c:ext xmlns:c16="http://schemas.microsoft.com/office/drawing/2014/chart" uri="{C3380CC4-5D6E-409C-BE32-E72D297353CC}">
              <c16:uniqueId val="{00000001-3733-42D0-B47A-AA70E63FBFAF}"/>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88.92</c:v>
                </c:pt>
                <c:pt idx="1">
                  <c:v>89.41</c:v>
                </c:pt>
                <c:pt idx="2">
                  <c:v>89.84</c:v>
                </c:pt>
                <c:pt idx="3">
                  <c:v>90.64</c:v>
                </c:pt>
                <c:pt idx="4">
                  <c:v>91.23</c:v>
                </c:pt>
              </c:numCache>
            </c:numRef>
          </c:val>
          <c:extLst>
            <c:ext xmlns:c16="http://schemas.microsoft.com/office/drawing/2014/chart" uri="{C3380CC4-5D6E-409C-BE32-E72D297353CC}">
              <c16:uniqueId val="{00000000-D5A8-4E01-BECA-DB86EBE89DB4}"/>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83.5</c:v>
                </c:pt>
                <c:pt idx="1">
                  <c:v>83.06</c:v>
                </c:pt>
                <c:pt idx="2">
                  <c:v>83.32</c:v>
                </c:pt>
                <c:pt idx="3">
                  <c:v>83.75</c:v>
                </c:pt>
                <c:pt idx="4">
                  <c:v>84.19</c:v>
                </c:pt>
              </c:numCache>
            </c:numRef>
          </c:val>
          <c:smooth val="0"/>
          <c:extLst>
            <c:ext xmlns:c16="http://schemas.microsoft.com/office/drawing/2014/chart" uri="{C3380CC4-5D6E-409C-BE32-E72D297353CC}">
              <c16:uniqueId val="{00000001-D5A8-4E01-BECA-DB86EBE89DB4}"/>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94.94</c:v>
                </c:pt>
                <c:pt idx="1">
                  <c:v>94.12</c:v>
                </c:pt>
                <c:pt idx="2">
                  <c:v>94.27</c:v>
                </c:pt>
                <c:pt idx="3">
                  <c:v>92.79</c:v>
                </c:pt>
                <c:pt idx="4">
                  <c:v>92.02</c:v>
                </c:pt>
              </c:numCache>
            </c:numRef>
          </c:val>
          <c:extLst>
            <c:ext xmlns:c16="http://schemas.microsoft.com/office/drawing/2014/chart" uri="{C3380CC4-5D6E-409C-BE32-E72D297353CC}">
              <c16:uniqueId val="{00000000-CA4A-4AAB-A615-090D3A210BE7}"/>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A4A-4AAB-A615-090D3A210BE7}"/>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C82-4282-8DE5-7E8C9596F6B1}"/>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C82-4282-8DE5-7E8C9596F6B1}"/>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270-4ED0-BDAC-89B44AF78B4B}"/>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270-4ED0-BDAC-89B44AF78B4B}"/>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30D-45AD-BD7E-9262D9741BD8}"/>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30D-45AD-BD7E-9262D9741BD8}"/>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B5A-49F0-AA23-50FE48C67DDE}"/>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B5A-49F0-AA23-50FE48C67DDE}"/>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85.17</c:v>
                </c:pt>
                <c:pt idx="1">
                  <c:v>70.75</c:v>
                </c:pt>
                <c:pt idx="2">
                  <c:v>65.319999999999993</c:v>
                </c:pt>
                <c:pt idx="3" formatCode="#,##0.00;&quot;△&quot;#,##0.00">
                  <c:v>0</c:v>
                </c:pt>
                <c:pt idx="4" formatCode="#,##0.00;&quot;△&quot;#,##0.00">
                  <c:v>0</c:v>
                </c:pt>
              </c:numCache>
            </c:numRef>
          </c:val>
          <c:extLst>
            <c:ext xmlns:c16="http://schemas.microsoft.com/office/drawing/2014/chart" uri="{C3380CC4-5D6E-409C-BE32-E72D297353CC}">
              <c16:uniqueId val="{00000000-F7D8-4921-8B3D-0697AF7ACED9}"/>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1298.9100000000001</c:v>
                </c:pt>
                <c:pt idx="1">
                  <c:v>1243.71</c:v>
                </c:pt>
                <c:pt idx="2">
                  <c:v>1194.1500000000001</c:v>
                </c:pt>
                <c:pt idx="3">
                  <c:v>1206.79</c:v>
                </c:pt>
                <c:pt idx="4">
                  <c:v>1258.43</c:v>
                </c:pt>
              </c:numCache>
            </c:numRef>
          </c:val>
          <c:smooth val="0"/>
          <c:extLst>
            <c:ext xmlns:c16="http://schemas.microsoft.com/office/drawing/2014/chart" uri="{C3380CC4-5D6E-409C-BE32-E72D297353CC}">
              <c16:uniqueId val="{00000001-F7D8-4921-8B3D-0697AF7ACED9}"/>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97.67</c:v>
                </c:pt>
                <c:pt idx="1">
                  <c:v>97.49</c:v>
                </c:pt>
                <c:pt idx="2">
                  <c:v>95.37</c:v>
                </c:pt>
                <c:pt idx="3">
                  <c:v>99.35</c:v>
                </c:pt>
                <c:pt idx="4">
                  <c:v>97.48</c:v>
                </c:pt>
              </c:numCache>
            </c:numRef>
          </c:val>
          <c:extLst>
            <c:ext xmlns:c16="http://schemas.microsoft.com/office/drawing/2014/chart" uri="{C3380CC4-5D6E-409C-BE32-E72D297353CC}">
              <c16:uniqueId val="{00000000-EFFC-4313-BBAE-4746FDEF31F8}"/>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69.87</c:v>
                </c:pt>
                <c:pt idx="1">
                  <c:v>74.3</c:v>
                </c:pt>
                <c:pt idx="2">
                  <c:v>72.260000000000005</c:v>
                </c:pt>
                <c:pt idx="3">
                  <c:v>71.84</c:v>
                </c:pt>
                <c:pt idx="4">
                  <c:v>73.36</c:v>
                </c:pt>
              </c:numCache>
            </c:numRef>
          </c:val>
          <c:smooth val="0"/>
          <c:extLst>
            <c:ext xmlns:c16="http://schemas.microsoft.com/office/drawing/2014/chart" uri="{C3380CC4-5D6E-409C-BE32-E72D297353CC}">
              <c16:uniqueId val="{00000001-EFFC-4313-BBAE-4746FDEF31F8}"/>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183.26</c:v>
                </c:pt>
                <c:pt idx="1">
                  <c:v>188.22</c:v>
                </c:pt>
                <c:pt idx="2">
                  <c:v>192.11</c:v>
                </c:pt>
                <c:pt idx="3">
                  <c:v>186.4</c:v>
                </c:pt>
                <c:pt idx="4">
                  <c:v>193.61</c:v>
                </c:pt>
              </c:numCache>
            </c:numRef>
          </c:val>
          <c:extLst>
            <c:ext xmlns:c16="http://schemas.microsoft.com/office/drawing/2014/chart" uri="{C3380CC4-5D6E-409C-BE32-E72D297353CC}">
              <c16:uniqueId val="{00000000-053C-423D-B468-B40487B5AFC2}"/>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234.96</c:v>
                </c:pt>
                <c:pt idx="1">
                  <c:v>221.81</c:v>
                </c:pt>
                <c:pt idx="2">
                  <c:v>230.02</c:v>
                </c:pt>
                <c:pt idx="3">
                  <c:v>228.47</c:v>
                </c:pt>
                <c:pt idx="4">
                  <c:v>224.88</c:v>
                </c:pt>
              </c:numCache>
            </c:numRef>
          </c:val>
          <c:smooth val="0"/>
          <c:extLst>
            <c:ext xmlns:c16="http://schemas.microsoft.com/office/drawing/2014/chart" uri="{C3380CC4-5D6E-409C-BE32-E72D297353CC}">
              <c16:uniqueId val="{00000001-053C-423D-B468-B40487B5AFC2}"/>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【1,260.21】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【215.41】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【75.29】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熊本県　苓北町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特定環境保全公共下水道</v>
      </c>
      <c r="Q8" s="72"/>
      <c r="R8" s="72"/>
      <c r="S8" s="72"/>
      <c r="T8" s="72"/>
      <c r="U8" s="72"/>
      <c r="V8" s="72"/>
      <c r="W8" s="72" t="str">
        <f>データ!L6</f>
        <v>D2</v>
      </c>
      <c r="X8" s="72"/>
      <c r="Y8" s="72"/>
      <c r="Z8" s="72"/>
      <c r="AA8" s="72"/>
      <c r="AB8" s="72"/>
      <c r="AC8" s="72"/>
      <c r="AD8" s="73" t="str">
        <f>データ!$M$6</f>
        <v>非設置</v>
      </c>
      <c r="AE8" s="73"/>
      <c r="AF8" s="73"/>
      <c r="AG8" s="73"/>
      <c r="AH8" s="73"/>
      <c r="AI8" s="73"/>
      <c r="AJ8" s="73"/>
      <c r="AK8" s="3"/>
      <c r="AL8" s="69">
        <f>データ!S6</f>
        <v>6971</v>
      </c>
      <c r="AM8" s="69"/>
      <c r="AN8" s="69"/>
      <c r="AO8" s="69"/>
      <c r="AP8" s="69"/>
      <c r="AQ8" s="69"/>
      <c r="AR8" s="69"/>
      <c r="AS8" s="69"/>
      <c r="AT8" s="68">
        <f>データ!T6</f>
        <v>67.58</v>
      </c>
      <c r="AU8" s="68"/>
      <c r="AV8" s="68"/>
      <c r="AW8" s="68"/>
      <c r="AX8" s="68"/>
      <c r="AY8" s="68"/>
      <c r="AZ8" s="68"/>
      <c r="BA8" s="68"/>
      <c r="BB8" s="68">
        <f>データ!U6</f>
        <v>103.15</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81.47</v>
      </c>
      <c r="Q10" s="68"/>
      <c r="R10" s="68"/>
      <c r="S10" s="68"/>
      <c r="T10" s="68"/>
      <c r="U10" s="68"/>
      <c r="V10" s="68"/>
      <c r="W10" s="68">
        <f>データ!Q6</f>
        <v>97.15</v>
      </c>
      <c r="X10" s="68"/>
      <c r="Y10" s="68"/>
      <c r="Z10" s="68"/>
      <c r="AA10" s="68"/>
      <c r="AB10" s="68"/>
      <c r="AC10" s="68"/>
      <c r="AD10" s="69">
        <f>データ!R6</f>
        <v>3790</v>
      </c>
      <c r="AE10" s="69"/>
      <c r="AF10" s="69"/>
      <c r="AG10" s="69"/>
      <c r="AH10" s="69"/>
      <c r="AI10" s="69"/>
      <c r="AJ10" s="69"/>
      <c r="AK10" s="2"/>
      <c r="AL10" s="69">
        <f>データ!V6</f>
        <v>5393</v>
      </c>
      <c r="AM10" s="69"/>
      <c r="AN10" s="69"/>
      <c r="AO10" s="69"/>
      <c r="AP10" s="69"/>
      <c r="AQ10" s="69"/>
      <c r="AR10" s="69"/>
      <c r="AS10" s="69"/>
      <c r="AT10" s="68">
        <f>データ!W6</f>
        <v>2.5499999999999998</v>
      </c>
      <c r="AU10" s="68"/>
      <c r="AV10" s="68"/>
      <c r="AW10" s="68"/>
      <c r="AX10" s="68"/>
      <c r="AY10" s="68"/>
      <c r="AZ10" s="68"/>
      <c r="BA10" s="68"/>
      <c r="BB10" s="68">
        <f>データ!X6</f>
        <v>2114.9</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115</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116</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117</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【1,260.21】</v>
      </c>
      <c r="I86" s="26" t="str">
        <f>データ!CA6</f>
        <v>【75.29】</v>
      </c>
      <c r="J86" s="26" t="str">
        <f>データ!CL6</f>
        <v>【215.41】</v>
      </c>
      <c r="K86" s="26" t="str">
        <f>データ!CW6</f>
        <v>【42.90】</v>
      </c>
      <c r="L86" s="26" t="str">
        <f>データ!DH6</f>
        <v>【84.75】</v>
      </c>
      <c r="M86" s="26" t="s">
        <v>43</v>
      </c>
      <c r="N86" s="26" t="s">
        <v>43</v>
      </c>
      <c r="O86" s="26" t="str">
        <f>データ!EO6</f>
        <v>【0.30】</v>
      </c>
    </row>
  </sheetData>
  <sheetProtection algorithmName="SHA-512" hashValue="aex8fKev4EVJf9/pyk2BeX7Ykpsq21yXg43JeYo/qM4jD50Js5MN8cbfnqVGb+shJRTZUxI4ZThkBclwmzTLTA==" saltValue="bRZxHngDqjqYhaGymqMdA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77" t="s">
        <v>53</v>
      </c>
      <c r="I3" s="78"/>
      <c r="J3" s="78"/>
      <c r="K3" s="78"/>
      <c r="L3" s="78"/>
      <c r="M3" s="78"/>
      <c r="N3" s="78"/>
      <c r="O3" s="78"/>
      <c r="P3" s="78"/>
      <c r="Q3" s="78"/>
      <c r="R3" s="78"/>
      <c r="S3" s="78"/>
      <c r="T3" s="78"/>
      <c r="U3" s="78"/>
      <c r="V3" s="78"/>
      <c r="W3" s="78"/>
      <c r="X3" s="79"/>
      <c r="Y3" s="83" t="s">
        <v>54</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55</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56</v>
      </c>
      <c r="B4" s="30"/>
      <c r="C4" s="30"/>
      <c r="D4" s="30"/>
      <c r="E4" s="30"/>
      <c r="F4" s="30"/>
      <c r="G4" s="30"/>
      <c r="H4" s="80"/>
      <c r="I4" s="81"/>
      <c r="J4" s="81"/>
      <c r="K4" s="81"/>
      <c r="L4" s="81"/>
      <c r="M4" s="81"/>
      <c r="N4" s="81"/>
      <c r="O4" s="81"/>
      <c r="P4" s="81"/>
      <c r="Q4" s="81"/>
      <c r="R4" s="81"/>
      <c r="S4" s="81"/>
      <c r="T4" s="81"/>
      <c r="U4" s="81"/>
      <c r="V4" s="81"/>
      <c r="W4" s="81"/>
      <c r="X4" s="82"/>
      <c r="Y4" s="76" t="s">
        <v>57</v>
      </c>
      <c r="Z4" s="76"/>
      <c r="AA4" s="76"/>
      <c r="AB4" s="76"/>
      <c r="AC4" s="76"/>
      <c r="AD4" s="76"/>
      <c r="AE4" s="76"/>
      <c r="AF4" s="76"/>
      <c r="AG4" s="76"/>
      <c r="AH4" s="76"/>
      <c r="AI4" s="76"/>
      <c r="AJ4" s="76" t="s">
        <v>58</v>
      </c>
      <c r="AK4" s="76"/>
      <c r="AL4" s="76"/>
      <c r="AM4" s="76"/>
      <c r="AN4" s="76"/>
      <c r="AO4" s="76"/>
      <c r="AP4" s="76"/>
      <c r="AQ4" s="76"/>
      <c r="AR4" s="76"/>
      <c r="AS4" s="76"/>
      <c r="AT4" s="76"/>
      <c r="AU4" s="76" t="s">
        <v>59</v>
      </c>
      <c r="AV4" s="76"/>
      <c r="AW4" s="76"/>
      <c r="AX4" s="76"/>
      <c r="AY4" s="76"/>
      <c r="AZ4" s="76"/>
      <c r="BA4" s="76"/>
      <c r="BB4" s="76"/>
      <c r="BC4" s="76"/>
      <c r="BD4" s="76"/>
      <c r="BE4" s="76"/>
      <c r="BF4" s="76" t="s">
        <v>60</v>
      </c>
      <c r="BG4" s="76"/>
      <c r="BH4" s="76"/>
      <c r="BI4" s="76"/>
      <c r="BJ4" s="76"/>
      <c r="BK4" s="76"/>
      <c r="BL4" s="76"/>
      <c r="BM4" s="76"/>
      <c r="BN4" s="76"/>
      <c r="BO4" s="76"/>
      <c r="BP4" s="76"/>
      <c r="BQ4" s="76" t="s">
        <v>61</v>
      </c>
      <c r="BR4" s="76"/>
      <c r="BS4" s="76"/>
      <c r="BT4" s="76"/>
      <c r="BU4" s="76"/>
      <c r="BV4" s="76"/>
      <c r="BW4" s="76"/>
      <c r="BX4" s="76"/>
      <c r="BY4" s="76"/>
      <c r="BZ4" s="76"/>
      <c r="CA4" s="76"/>
      <c r="CB4" s="76" t="s">
        <v>62</v>
      </c>
      <c r="CC4" s="76"/>
      <c r="CD4" s="76"/>
      <c r="CE4" s="76"/>
      <c r="CF4" s="76"/>
      <c r="CG4" s="76"/>
      <c r="CH4" s="76"/>
      <c r="CI4" s="76"/>
      <c r="CJ4" s="76"/>
      <c r="CK4" s="76"/>
      <c r="CL4" s="76"/>
      <c r="CM4" s="76" t="s">
        <v>63</v>
      </c>
      <c r="CN4" s="76"/>
      <c r="CO4" s="76"/>
      <c r="CP4" s="76"/>
      <c r="CQ4" s="76"/>
      <c r="CR4" s="76"/>
      <c r="CS4" s="76"/>
      <c r="CT4" s="76"/>
      <c r="CU4" s="76"/>
      <c r="CV4" s="76"/>
      <c r="CW4" s="76"/>
      <c r="CX4" s="76" t="s">
        <v>64</v>
      </c>
      <c r="CY4" s="76"/>
      <c r="CZ4" s="76"/>
      <c r="DA4" s="76"/>
      <c r="DB4" s="76"/>
      <c r="DC4" s="76"/>
      <c r="DD4" s="76"/>
      <c r="DE4" s="76"/>
      <c r="DF4" s="76"/>
      <c r="DG4" s="76"/>
      <c r="DH4" s="76"/>
      <c r="DI4" s="76" t="s">
        <v>65</v>
      </c>
      <c r="DJ4" s="76"/>
      <c r="DK4" s="76"/>
      <c r="DL4" s="76"/>
      <c r="DM4" s="76"/>
      <c r="DN4" s="76"/>
      <c r="DO4" s="76"/>
      <c r="DP4" s="76"/>
      <c r="DQ4" s="76"/>
      <c r="DR4" s="76"/>
      <c r="DS4" s="76"/>
      <c r="DT4" s="76" t="s">
        <v>66</v>
      </c>
      <c r="DU4" s="76"/>
      <c r="DV4" s="76"/>
      <c r="DW4" s="76"/>
      <c r="DX4" s="76"/>
      <c r="DY4" s="76"/>
      <c r="DZ4" s="76"/>
      <c r="EA4" s="76"/>
      <c r="EB4" s="76"/>
      <c r="EC4" s="76"/>
      <c r="ED4" s="76"/>
      <c r="EE4" s="76" t="s">
        <v>67</v>
      </c>
      <c r="EF4" s="76"/>
      <c r="EG4" s="76"/>
      <c r="EH4" s="76"/>
      <c r="EI4" s="76"/>
      <c r="EJ4" s="76"/>
      <c r="EK4" s="76"/>
      <c r="EL4" s="76"/>
      <c r="EM4" s="76"/>
      <c r="EN4" s="76"/>
      <c r="EO4" s="76"/>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2020</v>
      </c>
      <c r="C6" s="33">
        <f t="shared" ref="C6:X6" si="3">C7</f>
        <v>435317</v>
      </c>
      <c r="D6" s="33">
        <f t="shared" si="3"/>
        <v>47</v>
      </c>
      <c r="E6" s="33">
        <f t="shared" si="3"/>
        <v>17</v>
      </c>
      <c r="F6" s="33">
        <f t="shared" si="3"/>
        <v>4</v>
      </c>
      <c r="G6" s="33">
        <f t="shared" si="3"/>
        <v>0</v>
      </c>
      <c r="H6" s="33" t="str">
        <f t="shared" si="3"/>
        <v>熊本県　苓北町</v>
      </c>
      <c r="I6" s="33" t="str">
        <f t="shared" si="3"/>
        <v>法非適用</v>
      </c>
      <c r="J6" s="33" t="str">
        <f t="shared" si="3"/>
        <v>下水道事業</v>
      </c>
      <c r="K6" s="33" t="str">
        <f t="shared" si="3"/>
        <v>特定環境保全公共下水道</v>
      </c>
      <c r="L6" s="33" t="str">
        <f t="shared" si="3"/>
        <v>D2</v>
      </c>
      <c r="M6" s="33" t="str">
        <f t="shared" si="3"/>
        <v>非設置</v>
      </c>
      <c r="N6" s="34" t="str">
        <f t="shared" si="3"/>
        <v>-</v>
      </c>
      <c r="O6" s="34" t="str">
        <f t="shared" si="3"/>
        <v>該当数値なし</v>
      </c>
      <c r="P6" s="34">
        <f t="shared" si="3"/>
        <v>81.47</v>
      </c>
      <c r="Q6" s="34">
        <f t="shared" si="3"/>
        <v>97.15</v>
      </c>
      <c r="R6" s="34">
        <f t="shared" si="3"/>
        <v>3790</v>
      </c>
      <c r="S6" s="34">
        <f t="shared" si="3"/>
        <v>6971</v>
      </c>
      <c r="T6" s="34">
        <f t="shared" si="3"/>
        <v>67.58</v>
      </c>
      <c r="U6" s="34">
        <f t="shared" si="3"/>
        <v>103.15</v>
      </c>
      <c r="V6" s="34">
        <f t="shared" si="3"/>
        <v>5393</v>
      </c>
      <c r="W6" s="34">
        <f t="shared" si="3"/>
        <v>2.5499999999999998</v>
      </c>
      <c r="X6" s="34">
        <f t="shared" si="3"/>
        <v>2114.9</v>
      </c>
      <c r="Y6" s="35">
        <f>IF(Y7="",NA(),Y7)</f>
        <v>94.94</v>
      </c>
      <c r="Z6" s="35">
        <f t="shared" ref="Z6:AH6" si="4">IF(Z7="",NA(),Z7)</f>
        <v>94.12</v>
      </c>
      <c r="AA6" s="35">
        <f t="shared" si="4"/>
        <v>94.27</v>
      </c>
      <c r="AB6" s="35">
        <f t="shared" si="4"/>
        <v>92.79</v>
      </c>
      <c r="AC6" s="35">
        <f t="shared" si="4"/>
        <v>92.02</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85.17</v>
      </c>
      <c r="BG6" s="35">
        <f t="shared" ref="BG6:BO6" si="7">IF(BG7="",NA(),BG7)</f>
        <v>70.75</v>
      </c>
      <c r="BH6" s="35">
        <f t="shared" si="7"/>
        <v>65.319999999999993</v>
      </c>
      <c r="BI6" s="34">
        <f t="shared" si="7"/>
        <v>0</v>
      </c>
      <c r="BJ6" s="34">
        <f t="shared" si="7"/>
        <v>0</v>
      </c>
      <c r="BK6" s="35">
        <f t="shared" si="7"/>
        <v>1298.9100000000001</v>
      </c>
      <c r="BL6" s="35">
        <f t="shared" si="7"/>
        <v>1243.71</v>
      </c>
      <c r="BM6" s="35">
        <f t="shared" si="7"/>
        <v>1194.1500000000001</v>
      </c>
      <c r="BN6" s="35">
        <f t="shared" si="7"/>
        <v>1206.79</v>
      </c>
      <c r="BO6" s="35">
        <f t="shared" si="7"/>
        <v>1258.43</v>
      </c>
      <c r="BP6" s="34" t="str">
        <f>IF(BP7="","",IF(BP7="-","【-】","【"&amp;SUBSTITUTE(TEXT(BP7,"#,##0.00"),"-","△")&amp;"】"))</f>
        <v>【1,260.21】</v>
      </c>
      <c r="BQ6" s="35">
        <f>IF(BQ7="",NA(),BQ7)</f>
        <v>97.67</v>
      </c>
      <c r="BR6" s="35">
        <f t="shared" ref="BR6:BZ6" si="8">IF(BR7="",NA(),BR7)</f>
        <v>97.49</v>
      </c>
      <c r="BS6" s="35">
        <f t="shared" si="8"/>
        <v>95.37</v>
      </c>
      <c r="BT6" s="35">
        <f t="shared" si="8"/>
        <v>99.35</v>
      </c>
      <c r="BU6" s="35">
        <f t="shared" si="8"/>
        <v>97.48</v>
      </c>
      <c r="BV6" s="35">
        <f t="shared" si="8"/>
        <v>69.87</v>
      </c>
      <c r="BW6" s="35">
        <f t="shared" si="8"/>
        <v>74.3</v>
      </c>
      <c r="BX6" s="35">
        <f t="shared" si="8"/>
        <v>72.260000000000005</v>
      </c>
      <c r="BY6" s="35">
        <f t="shared" si="8"/>
        <v>71.84</v>
      </c>
      <c r="BZ6" s="35">
        <f t="shared" si="8"/>
        <v>73.36</v>
      </c>
      <c r="CA6" s="34" t="str">
        <f>IF(CA7="","",IF(CA7="-","【-】","【"&amp;SUBSTITUTE(TEXT(CA7,"#,##0.00"),"-","△")&amp;"】"))</f>
        <v>【75.29】</v>
      </c>
      <c r="CB6" s="35">
        <f>IF(CB7="",NA(),CB7)</f>
        <v>183.26</v>
      </c>
      <c r="CC6" s="35">
        <f t="shared" ref="CC6:CK6" si="9">IF(CC7="",NA(),CC7)</f>
        <v>188.22</v>
      </c>
      <c r="CD6" s="35">
        <f t="shared" si="9"/>
        <v>192.11</v>
      </c>
      <c r="CE6" s="35">
        <f t="shared" si="9"/>
        <v>186.4</v>
      </c>
      <c r="CF6" s="35">
        <f t="shared" si="9"/>
        <v>193.61</v>
      </c>
      <c r="CG6" s="35">
        <f t="shared" si="9"/>
        <v>234.96</v>
      </c>
      <c r="CH6" s="35">
        <f t="shared" si="9"/>
        <v>221.81</v>
      </c>
      <c r="CI6" s="35">
        <f t="shared" si="9"/>
        <v>230.02</v>
      </c>
      <c r="CJ6" s="35">
        <f t="shared" si="9"/>
        <v>228.47</v>
      </c>
      <c r="CK6" s="35">
        <f t="shared" si="9"/>
        <v>224.88</v>
      </c>
      <c r="CL6" s="34" t="str">
        <f>IF(CL7="","",IF(CL7="-","【-】","【"&amp;SUBSTITUTE(TEXT(CL7,"#,##0.00"),"-","△")&amp;"】"))</f>
        <v>【215.41】</v>
      </c>
      <c r="CM6" s="35">
        <f>IF(CM7="",NA(),CM7)</f>
        <v>52.33</v>
      </c>
      <c r="CN6" s="35">
        <f t="shared" ref="CN6:CV6" si="10">IF(CN7="",NA(),CN7)</f>
        <v>48.72</v>
      </c>
      <c r="CO6" s="35">
        <f t="shared" si="10"/>
        <v>48.58</v>
      </c>
      <c r="CP6" s="35">
        <f t="shared" si="10"/>
        <v>47.56</v>
      </c>
      <c r="CQ6" s="35">
        <f t="shared" si="10"/>
        <v>44.67</v>
      </c>
      <c r="CR6" s="35">
        <f t="shared" si="10"/>
        <v>42.9</v>
      </c>
      <c r="CS6" s="35">
        <f t="shared" si="10"/>
        <v>43.36</v>
      </c>
      <c r="CT6" s="35">
        <f t="shared" si="10"/>
        <v>42.56</v>
      </c>
      <c r="CU6" s="35">
        <f t="shared" si="10"/>
        <v>42.47</v>
      </c>
      <c r="CV6" s="35">
        <f t="shared" si="10"/>
        <v>42.4</v>
      </c>
      <c r="CW6" s="34" t="str">
        <f>IF(CW7="","",IF(CW7="-","【-】","【"&amp;SUBSTITUTE(TEXT(CW7,"#,##0.00"),"-","△")&amp;"】"))</f>
        <v>【42.90】</v>
      </c>
      <c r="CX6" s="35">
        <f>IF(CX7="",NA(),CX7)</f>
        <v>88.92</v>
      </c>
      <c r="CY6" s="35">
        <f t="shared" ref="CY6:DG6" si="11">IF(CY7="",NA(),CY7)</f>
        <v>89.41</v>
      </c>
      <c r="CZ6" s="35">
        <f t="shared" si="11"/>
        <v>89.84</v>
      </c>
      <c r="DA6" s="35">
        <f t="shared" si="11"/>
        <v>90.64</v>
      </c>
      <c r="DB6" s="35">
        <f t="shared" si="11"/>
        <v>91.23</v>
      </c>
      <c r="DC6" s="35">
        <f t="shared" si="11"/>
        <v>83.5</v>
      </c>
      <c r="DD6" s="35">
        <f t="shared" si="11"/>
        <v>83.06</v>
      </c>
      <c r="DE6" s="35">
        <f t="shared" si="11"/>
        <v>83.32</v>
      </c>
      <c r="DF6" s="35">
        <f t="shared" si="11"/>
        <v>83.75</v>
      </c>
      <c r="DG6" s="35">
        <f t="shared" si="11"/>
        <v>84.19</v>
      </c>
      <c r="DH6" s="34" t="str">
        <f>IF(DH7="","",IF(DH7="-","【-】","【"&amp;SUBSTITUTE(TEXT(DH7,"#,##0.00"),"-","△")&amp;"】"))</f>
        <v>【84.75】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0.09</v>
      </c>
      <c r="EK6" s="35">
        <f t="shared" si="14"/>
        <v>0.09</v>
      </c>
      <c r="EL6" s="35">
        <f t="shared" si="14"/>
        <v>0.13</v>
      </c>
      <c r="EM6" s="35">
        <f t="shared" si="14"/>
        <v>0.36</v>
      </c>
      <c r="EN6" s="35">
        <f t="shared" si="14"/>
        <v>0.39</v>
      </c>
      <c r="EO6" s="34" t="str">
        <f>IF(EO7="","",IF(EO7="-","【-】","【"&amp;SUBSTITUTE(TEXT(EO7,"#,##0.00"),"-","△")&amp;"】"))</f>
        <v>【0.30】</v>
      </c>
    </row>
    <row r="7" spans="1:145" s="36" customFormat="1" x14ac:dyDescent="0.15">
      <c r="A7" s="28"/>
      <c r="B7" s="37">
        <v>2020</v>
      </c>
      <c r="C7" s="37">
        <v>435317</v>
      </c>
      <c r="D7" s="37">
        <v>47</v>
      </c>
      <c r="E7" s="37">
        <v>17</v>
      </c>
      <c r="F7" s="37">
        <v>4</v>
      </c>
      <c r="G7" s="37">
        <v>0</v>
      </c>
      <c r="H7" s="37" t="s">
        <v>97</v>
      </c>
      <c r="I7" s="37" t="s">
        <v>98</v>
      </c>
      <c r="J7" s="37" t="s">
        <v>99</v>
      </c>
      <c r="K7" s="37" t="s">
        <v>100</v>
      </c>
      <c r="L7" s="37" t="s">
        <v>101</v>
      </c>
      <c r="M7" s="37" t="s">
        <v>102</v>
      </c>
      <c r="N7" s="38" t="s">
        <v>103</v>
      </c>
      <c r="O7" s="38" t="s">
        <v>104</v>
      </c>
      <c r="P7" s="38">
        <v>81.47</v>
      </c>
      <c r="Q7" s="38">
        <v>97.15</v>
      </c>
      <c r="R7" s="38">
        <v>3790</v>
      </c>
      <c r="S7" s="38">
        <v>6971</v>
      </c>
      <c r="T7" s="38">
        <v>67.58</v>
      </c>
      <c r="U7" s="38">
        <v>103.15</v>
      </c>
      <c r="V7" s="38">
        <v>5393</v>
      </c>
      <c r="W7" s="38">
        <v>2.5499999999999998</v>
      </c>
      <c r="X7" s="38">
        <v>2114.9</v>
      </c>
      <c r="Y7" s="38">
        <v>94.94</v>
      </c>
      <c r="Z7" s="38">
        <v>94.12</v>
      </c>
      <c r="AA7" s="38">
        <v>94.27</v>
      </c>
      <c r="AB7" s="38">
        <v>92.79</v>
      </c>
      <c r="AC7" s="38">
        <v>92.02</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85.17</v>
      </c>
      <c r="BG7" s="38">
        <v>70.75</v>
      </c>
      <c r="BH7" s="38">
        <v>65.319999999999993</v>
      </c>
      <c r="BI7" s="38">
        <v>0</v>
      </c>
      <c r="BJ7" s="38">
        <v>0</v>
      </c>
      <c r="BK7" s="38">
        <v>1298.9100000000001</v>
      </c>
      <c r="BL7" s="38">
        <v>1243.71</v>
      </c>
      <c r="BM7" s="38">
        <v>1194.1500000000001</v>
      </c>
      <c r="BN7" s="38">
        <v>1206.79</v>
      </c>
      <c r="BO7" s="38">
        <v>1258.43</v>
      </c>
      <c r="BP7" s="38">
        <v>1260.21</v>
      </c>
      <c r="BQ7" s="38">
        <v>97.67</v>
      </c>
      <c r="BR7" s="38">
        <v>97.49</v>
      </c>
      <c r="BS7" s="38">
        <v>95.37</v>
      </c>
      <c r="BT7" s="38">
        <v>99.35</v>
      </c>
      <c r="BU7" s="38">
        <v>97.48</v>
      </c>
      <c r="BV7" s="38">
        <v>69.87</v>
      </c>
      <c r="BW7" s="38">
        <v>74.3</v>
      </c>
      <c r="BX7" s="38">
        <v>72.260000000000005</v>
      </c>
      <c r="BY7" s="38">
        <v>71.84</v>
      </c>
      <c r="BZ7" s="38">
        <v>73.36</v>
      </c>
      <c r="CA7" s="38">
        <v>75.290000000000006</v>
      </c>
      <c r="CB7" s="38">
        <v>183.26</v>
      </c>
      <c r="CC7" s="38">
        <v>188.22</v>
      </c>
      <c r="CD7" s="38">
        <v>192.11</v>
      </c>
      <c r="CE7" s="38">
        <v>186.4</v>
      </c>
      <c r="CF7" s="38">
        <v>193.61</v>
      </c>
      <c r="CG7" s="38">
        <v>234.96</v>
      </c>
      <c r="CH7" s="38">
        <v>221.81</v>
      </c>
      <c r="CI7" s="38">
        <v>230.02</v>
      </c>
      <c r="CJ7" s="38">
        <v>228.47</v>
      </c>
      <c r="CK7" s="38">
        <v>224.88</v>
      </c>
      <c r="CL7" s="38">
        <v>215.41</v>
      </c>
      <c r="CM7" s="38">
        <v>52.33</v>
      </c>
      <c r="CN7" s="38">
        <v>48.72</v>
      </c>
      <c r="CO7" s="38">
        <v>48.58</v>
      </c>
      <c r="CP7" s="38">
        <v>47.56</v>
      </c>
      <c r="CQ7" s="38">
        <v>44.67</v>
      </c>
      <c r="CR7" s="38">
        <v>42.9</v>
      </c>
      <c r="CS7" s="38">
        <v>43.36</v>
      </c>
      <c r="CT7" s="38">
        <v>42.56</v>
      </c>
      <c r="CU7" s="38">
        <v>42.47</v>
      </c>
      <c r="CV7" s="38">
        <v>42.4</v>
      </c>
      <c r="CW7" s="38">
        <v>42.9</v>
      </c>
      <c r="CX7" s="38">
        <v>88.92</v>
      </c>
      <c r="CY7" s="38">
        <v>89.41</v>
      </c>
      <c r="CZ7" s="38">
        <v>89.84</v>
      </c>
      <c r="DA7" s="38">
        <v>90.64</v>
      </c>
      <c r="DB7" s="38">
        <v>91.23</v>
      </c>
      <c r="DC7" s="38">
        <v>83.5</v>
      </c>
      <c r="DD7" s="38">
        <v>83.06</v>
      </c>
      <c r="DE7" s="38">
        <v>83.32</v>
      </c>
      <c r="DF7" s="38">
        <v>83.75</v>
      </c>
      <c r="DG7" s="38">
        <v>84.19</v>
      </c>
      <c r="DH7" s="38">
        <v>84.75</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0.09</v>
      </c>
      <c r="EK7" s="38">
        <v>0.09</v>
      </c>
      <c r="EL7" s="38">
        <v>0.13</v>
      </c>
      <c r="EM7" s="38">
        <v>0.36</v>
      </c>
      <c r="EN7" s="38">
        <v>0.39</v>
      </c>
      <c r="EO7" s="38">
        <v>0.3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110</v>
      </c>
    </row>
    <row r="12" spans="1:145" x14ac:dyDescent="0.15">
      <c r="B12">
        <v>1</v>
      </c>
      <c r="C12">
        <v>1</v>
      </c>
      <c r="D12">
        <v>1</v>
      </c>
      <c r="E12">
        <v>1</v>
      </c>
      <c r="F12">
        <v>2</v>
      </c>
      <c r="G12" t="s">
        <v>111</v>
      </c>
    </row>
    <row r="13" spans="1:145" x14ac:dyDescent="0.15">
      <c r="B13" t="s">
        <v>112</v>
      </c>
      <c r="C13" t="s">
        <v>112</v>
      </c>
      <c r="D13" t="s">
        <v>112</v>
      </c>
      <c r="E13" t="s">
        <v>113</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2022-01-25T00:22:27Z</cp:lastPrinted>
  <dcterms:created xsi:type="dcterms:W3CDTF">2021-12-03T07:53:11Z</dcterms:created>
  <dcterms:modified xsi:type="dcterms:W3CDTF">2022-02-16T07:35:39Z</dcterms:modified>
  <cp:category/>
</cp:coreProperties>
</file>