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WTTI+OYNXymWhBIGmiNssxEmBykAz0G5mp8QqPf/+baPKI4XL7x3R77lkBiTBfyHimiWJjJYoq8Jk4Gc9/prIA==" workbookSaltValue="XNNkAJCCSIEkzTi+Lv2fK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<sst xmlns="http://schemas.openxmlformats.org/spreadsheetml/2006/main" count="241" uniqueCount="118">
  <si>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</si>
  <si>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</si>
  <si>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</si>
  <si>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</si>
  <si>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</si>
  <si>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</si>
  <si>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</si>
  <si>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</si>
  <si>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</si>
  <si>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</si>
  <si>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</si>
  <si>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</si>
  <si>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</si>
  <si>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</si>
  <si>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</si>
  <si>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</si>
  <si>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</si>
  <si>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</si>
  <si>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</si>
  <si>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</si>
  <si>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</si>
  <si>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</si>
  <si>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</si>
  <si>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</si>
  <si>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</si>
  <si>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</si>
  <si>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</si>
  <si>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</si>
  <si>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</si>
  <si>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</si>
  <si>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</si>
  <si>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</si>
  <si>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</si>
  <si>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</si>
  <si>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</si>
  <si>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</si>
  <si>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</si>
  <si>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</si>
  <si>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</si>
  <si>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</si>
  <si>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</si>
  <si>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</si>
  <si>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</si>
  <si>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</si>
  <si>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</si>
  <si>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</si>
  <si>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</si>
  <si>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</si>
  <si>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</si>
  <si>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</si>
  <si>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</si>
  <si>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</si>
  <si>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</si>
  <si>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</si>
  <si>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</si>
  <si>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</si>
  <si>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</si>
  <si>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</si>
  <si>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</si>
  <si>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</si>
  <si>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</si>
  <si>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</si>
  <si>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</si>
  <si>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</si>
  <si>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</si>
  <si>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</si>
  <si>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</si>
  <si>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</si>
  <si>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</si>
  <si>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</si>
  <si>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</si>
  <si>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</si>
  <si>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</si>
  <si>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</si>
  <si>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</si>
  <si>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</si>
  <si>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</si>
  <si>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</si>
  <si>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</si>
  <si>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</si>
  <si>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</si>
  <si>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</si>
  <si>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</si>
  <si>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</si>
  <si>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</si>
  <si>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</si>
  <si>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</si>
  <si>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</si>
  <si>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</si>
  <si>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</si>
  <si>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</si>
  <si>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</si>
  <si>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</si>
  <si>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</si>
  <si>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</si>
  <si>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</si>
  <si>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</si>
  <si>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</si>
  <si>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</si>
  <si>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</si>
  <si>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</si>
  <si>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</si>
  <si>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</si>
  <si>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</si>
  <si>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</si>
  <si>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</si>
  <si>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</si>
  <si>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</si>
  <si>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</si>
  <si>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</si>
  <si>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</si>
  <si>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</si>
  <si>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</si>
  <si>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</si>
  <si>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</si>
  <si>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①収益的収支比率⑤経費回収率
収支比率は100％未満であり、前年度と比較するとほぼ横ばい状態である。
今後老朽化に伴うポンプ機器等の改修及び管路の点検調査を実施すると、さらに収支比率の減少が予想される。
そのため、適正な使用料納入の確保と普及啓発による接続率の向上、維持費の削減等を行い、財源の確保に努めていきたい。
⑥汚水処理原価
汚水処理原価については、当村は公共下水道の処理場を保有しておらず流域下水に接続しているため、流域での分析が必要となってくる。
⑧水洗化率
水洗化率については、毎年度わずかに上昇してきており、類似団体平均値を上回っている。水洗化率100％を目標に今後とも普及啓発を行っていきたい。</t>
    <rPh sb="41" eb="42">
      <t>ヨコ</t>
    </rPh>
    <rPh sb="44" eb="46">
      <t>ジョウタイ</t>
    </rPh>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</si>
  <si>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【経営戦略】
○H29.3　策定済み
※法適用化に伴い見直していく必要あり。</t>
    <rPh sb="116" eb="120">
      <t>ホウテキヨウカ</t>
    </rPh>
    <rPh sb="121" eb="122">
      <t>トモナ</t>
    </rPh>
    <rPh sb="123" eb="125">
      <t>ミナオ</t>
    </rPh>
    <rPh sb="129" eb="131">
      <t>ヒツヨウ</t>
    </rPh>
    <phoneticPr fontId="4"/>
  </si>
  <si>
    <t>今後はストックマネジメント計画に基づき管渠及びマンホールポンプの計画的な更新を図っていきたい。
現在、公営企業会計移行に向けＲ３年度から事業を開始しており、Ｒ６年度からの法適用化を目指している。</t>
    <rPh sb="0" eb="2">
      <t>コンゴ</t>
    </rPh>
    <rPh sb="48" eb="50">
      <t>ゲンザイ</t>
    </rPh>
    <rPh sb="51" eb="53">
      <t>コウエイ</t>
    </rPh>
    <rPh sb="53" eb="55">
      <t>キギョウ</t>
    </rPh>
    <rPh sb="55" eb="57">
      <t>カイケイ</t>
    </rPh>
    <rPh sb="57" eb="59">
      <t>イコウ</t>
    </rPh>
    <rPh sb="60" eb="61">
      <t>ム</t>
    </rPh>
    <rPh sb="64" eb="66">
      <t>ネンド</t>
    </rPh>
    <rPh sb="68" eb="70">
      <t>ジギョウ</t>
    </rPh>
    <rPh sb="71" eb="73">
      <t>カイシ</t>
    </rPh>
    <rPh sb="80" eb="82">
      <t>ネンド</t>
    </rPh>
    <rPh sb="85" eb="86">
      <t>ホウ</t>
    </rPh>
    <rPh sb="86" eb="89">
      <t>テキヨウカ</t>
    </rPh>
    <rPh sb="90" eb="9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</si>
</sst>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2-4A0A-8F9E-2A619C5357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942-4A0A-8F9E-2A619C5357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2-40D8-A22F-09865E4E64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A42-40D8-A22F-09865E4E64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90.08</c:v>
                </c:pt>
                <c:pt idx="1">
                  <c:v>91.3</c:v>
                </c:pt>
                <c:pt idx="2">
                  <c:v>92.13</c:v>
                </c:pt>
                <c:pt idx="3">
                  <c:v>92.86</c:v>
                </c:pt>
                <c:pt idx="4">
                  <c:v>92.91</c:v>
                </c:pt>
              </c:numCache>
            </c:numRef>
          </c:val>
          <c:extLst>
            <c:ext xmlns:c16="http://schemas.microsoft.com/office/drawing/2014/chart" uri="{C3380CC4-5D6E-409C-BE32-E72D297353CC}">
              <c16:uniqueId val="{00000000-8837-4440-BD79-F2BE7853E3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837-4440-BD79-F2BE7853E3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108.29</c:v>
                </c:pt>
                <c:pt idx="1">
                  <c:v>100.54</c:v>
                </c:pt>
                <c:pt idx="2">
                  <c:v>91.22</c:v>
                </c:pt>
                <c:pt idx="3">
                  <c:v>97.44</c:v>
                </c:pt>
                <c:pt idx="4">
                  <c:v>97.08</c:v>
                </c:pt>
              </c:numCache>
            </c:numRef>
          </c:val>
          <c:extLst>
            <c:ext xmlns:c16="http://schemas.microsoft.com/office/drawing/2014/chart" uri="{C3380CC4-5D6E-409C-BE32-E72D297353CC}">
              <c16:uniqueId val="{00000000-8510-444A-9206-172B303CE3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0-444A-9206-172B303CE3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9-435B-BD44-5B6AB9A3BB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9-435B-BD44-5B6AB9A3BB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A-412E-A8B9-2AE5210C6A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A-412E-A8B9-2AE5210C6A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8-4271-8935-BE1E2A272A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8-4271-8935-BE1E2A272A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C6-4DB8-8A35-C95855AAE9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C6-4DB8-8A35-C95855AAE9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5-4086-8893-27A1A00B6F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505-4086-8893-27A1A00B6F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98.81</c:v>
                </c:pt>
                <c:pt idx="1">
                  <c:v>64.16</c:v>
                </c:pt>
                <c:pt idx="2">
                  <c:v>63.19</c:v>
                </c:pt>
                <c:pt idx="3">
                  <c:v>81.17</c:v>
                </c:pt>
                <c:pt idx="4">
                  <c:v>84.2</c:v>
                </c:pt>
              </c:numCache>
            </c:numRef>
          </c:val>
          <c:extLst>
            <c:ext xmlns:c16="http://schemas.microsoft.com/office/drawing/2014/chart" uri="{C3380CC4-5D6E-409C-BE32-E72D297353CC}">
              <c16:uniqueId val="{00000000-8695-4452-869D-F4EAC07D02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695-4452-869D-F4EAC07D02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133.19999999999999</c:v>
                </c:pt>
                <c:pt idx="1">
                  <c:v>205.75</c:v>
                </c:pt>
                <c:pt idx="2">
                  <c:v>204.15</c:v>
                </c:pt>
                <c:pt idx="3">
                  <c:v>158.51</c:v>
                </c:pt>
                <c:pt idx="4">
                  <c:v>157.79</c:v>
                </c:pt>
              </c:numCache>
            </c:numRef>
          </c:val>
          <c:extLst>
            <c:ext xmlns:c16="http://schemas.microsoft.com/office/drawing/2014/chart" uri="{C3380CC4-5D6E-409C-BE32-E72D297353CC}">
              <c16:uniqueId val="{00000000-51F1-41A3-91A5-71F44E4D02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1F1-41A3-91A5-71F44E4D02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水上村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2135</v>
      </c>
      <c r="AM8" s="51"/>
      <c r="AN8" s="51"/>
      <c r="AO8" s="51"/>
      <c r="AP8" s="51"/>
      <c r="AQ8" s="51"/>
      <c r="AR8" s="51"/>
      <c r="AS8" s="51"/>
      <c r="AT8" s="46">
        <f>データ!T6</f>
        <v>190.96</v>
      </c>
      <c r="AU8" s="46"/>
      <c r="AV8" s="46"/>
      <c r="AW8" s="46"/>
      <c r="AX8" s="46"/>
      <c r="AY8" s="46"/>
      <c r="AZ8" s="46"/>
      <c r="BA8" s="46"/>
      <c r="BB8" s="46">
        <f>データ!U6</f>
        <v>11.18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46.65</v>
      </c>
      <c r="Q10" s="46"/>
      <c r="R10" s="46"/>
      <c r="S10" s="46"/>
      <c r="T10" s="46"/>
      <c r="U10" s="46"/>
      <c r="V10" s="46"/>
      <c r="W10" s="46">
        <f>データ!Q6</f>
        <v>100</v>
      </c>
      <c r="X10" s="46"/>
      <c r="Y10" s="46"/>
      <c r="Z10" s="46"/>
      <c r="AA10" s="46"/>
      <c r="AB10" s="46"/>
      <c r="AC10" s="46"/>
      <c r="AD10" s="51">
        <f>データ!R6</f>
        <v>3160</v>
      </c>
      <c r="AE10" s="51"/>
      <c r="AF10" s="51"/>
      <c r="AG10" s="51"/>
      <c r="AH10" s="51"/>
      <c r="AI10" s="51"/>
      <c r="AJ10" s="51"/>
      <c r="AK10" s="2"/>
      <c r="AL10" s="51">
        <f>データ!V6</f>
        <v>988</v>
      </c>
      <c r="AM10" s="51"/>
      <c r="AN10" s="51"/>
      <c r="AO10" s="51"/>
      <c r="AP10" s="51"/>
      <c r="AQ10" s="51"/>
      <c r="AR10" s="51"/>
      <c r="AS10" s="51"/>
      <c r="AT10" s="46">
        <f>データ!W6</f>
        <v>0.41</v>
      </c>
      <c r="AU10" s="46"/>
      <c r="AV10" s="46"/>
      <c r="AW10" s="46"/>
      <c r="AX10" s="46"/>
      <c r="AY10" s="46"/>
      <c r="AZ10" s="46"/>
      <c r="BA10" s="46"/>
      <c r="BB10" s="46">
        <f>データ!X6</f>
        <v>2409.7600000000002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OBjGCrr76svmys3P1jv9ySI95esJOPUE3wQkLHQeYUlAcepNmcSQTMh/UeebOF+4RFZTIKIicB4g3tqInjpFYA==" saltValue="b6P5MatT4YshOexQwBI4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435074</v>
      </c>
      <c r="D6" s="33">
        <f t="shared" si="3"/>
        <v>47</v>
      </c>
      <c r="E6" s="33">
        <f t="shared" si="3"/>
        <v>17</v>
      </c>
      <c r="F6" s="33">
        <f t="shared" si="3"/>
        <v>4</v>
      </c>
      <c r="G6" s="33">
        <f t="shared" si="3"/>
        <v>0</v>
      </c>
      <c r="H6" s="33" t="str">
        <f t="shared" si="3"/>
        <v>熊本県　水上村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46.65</v>
      </c>
      <c r="Q6" s="34">
        <f t="shared" si="3"/>
        <v>100</v>
      </c>
      <c r="R6" s="34">
        <f t="shared" si="3"/>
        <v>3160</v>
      </c>
      <c r="S6" s="34">
        <f t="shared" si="3"/>
        <v>2135</v>
      </c>
      <c r="T6" s="34">
        <f t="shared" si="3"/>
        <v>190.96</v>
      </c>
      <c r="U6" s="34">
        <f t="shared" si="3"/>
        <v>11.18</v>
      </c>
      <c r="V6" s="34">
        <f t="shared" si="3"/>
        <v>988</v>
      </c>
      <c r="W6" s="34">
        <f t="shared" si="3"/>
        <v>0.41</v>
      </c>
      <c r="X6" s="34">
        <f t="shared" si="3"/>
        <v>2409.7600000000002</v>
      </c>
      <c r="Y6" s="35">
        <f>IF(Y7="",NA(),Y7)</f>
        <v>108.29</v>
      </c>
      <c r="Z6" s="35">
        <f t="shared" ref="Z6:AH6" si="4">IF(Z7="",NA(),Z7)</f>
        <v>100.54</v>
      </c>
      <c r="AA6" s="35">
        <f t="shared" si="4"/>
        <v>91.22</v>
      </c>
      <c r="AB6" s="35">
        <f t="shared" si="4"/>
        <v>97.44</v>
      </c>
      <c r="AC6" s="35">
        <f t="shared" si="4"/>
        <v>97.08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98.81</v>
      </c>
      <c r="BR6" s="35">
        <f t="shared" ref="BR6:BZ6" si="8">IF(BR7="",NA(),BR7)</f>
        <v>64.16</v>
      </c>
      <c r="BS6" s="35">
        <f t="shared" si="8"/>
        <v>63.19</v>
      </c>
      <c r="BT6" s="35">
        <f t="shared" si="8"/>
        <v>81.17</v>
      </c>
      <c r="BU6" s="35">
        <f t="shared" si="8"/>
        <v>84.2</v>
      </c>
      <c r="BV6" s="35">
        <f t="shared" si="8"/>
        <v>69.87</v>
      </c>
      <c r="BW6" s="35">
        <f t="shared" si="8"/>
        <v>74.3</v>
      </c>
      <c r="BX6" s="35">
        <f t="shared" si="8"/>
        <v>72.260000000000005</v>
      </c>
      <c r="BY6" s="35">
        <f t="shared" si="8"/>
        <v>71.84</v>
      </c>
      <c r="BZ6" s="35">
        <f t="shared" si="8"/>
        <v>73.36</v>
      </c>
      <c r="CA6" s="34" t="str">
        <f>IF(CA7="","",IF(CA7="-","【-】","【"&amp;SUBSTITUTE(TEXT(CA7,"#,##0.00"),"-","△")&amp;"】"))</f>
        <v>【75.29】</v>
      </c>
      <c r="CB6" s="35">
        <f>IF(CB7="",NA(),CB7)</f>
        <v>133.19999999999999</v>
      </c>
      <c r="CC6" s="35">
        <f t="shared" ref="CC6:CK6" si="9">IF(CC7="",NA(),CC7)</f>
        <v>205.75</v>
      </c>
      <c r="CD6" s="35">
        <f t="shared" si="9"/>
        <v>204.15</v>
      </c>
      <c r="CE6" s="35">
        <f t="shared" si="9"/>
        <v>158.51</v>
      </c>
      <c r="CF6" s="35">
        <f t="shared" si="9"/>
        <v>157.79</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90.08</v>
      </c>
      <c r="CY6" s="35">
        <f t="shared" ref="CY6:DG6" si="11">IF(CY7="",NA(),CY7)</f>
        <v>91.3</v>
      </c>
      <c r="CZ6" s="35">
        <f t="shared" si="11"/>
        <v>92.13</v>
      </c>
      <c r="DA6" s="35">
        <f t="shared" si="11"/>
        <v>92.86</v>
      </c>
      <c r="DB6" s="35">
        <f t="shared" si="11"/>
        <v>92.91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435074</v>
      </c>
      <c r="D7" s="37">
        <v>47</v>
      </c>
      <c r="E7" s="37">
        <v>17</v>
      </c>
      <c r="F7" s="37">
        <v>4</v>
      </c>
      <c r="G7" s="37">
        <v>0</v>
      </c>
      <c r="H7" s="37" t="s">
        <v>97</v>
      </c>
      <c r="I7" s="37" t="s">
        <v>98</v>
      </c>
      <c r="J7" s="37" t="s">
        <v>99</v>
      </c>
      <c r="K7" s="37" t="s">
        <v>100</v>
      </c>
      <c r="L7" s="37" t="s">
        <v>101</v>
      </c>
      <c r="M7" s="37" t="s">
        <v>102</v>
      </c>
      <c r="N7" s="38" t="s">
        <v>103</v>
      </c>
      <c r="O7" s="38" t="s">
        <v>104</v>
      </c>
      <c r="P7" s="38">
        <v>46.65</v>
      </c>
      <c r="Q7" s="38">
        <v>100</v>
      </c>
      <c r="R7" s="38">
        <v>3160</v>
      </c>
      <c r="S7" s="38">
        <v>2135</v>
      </c>
      <c r="T7" s="38">
        <v>190.96</v>
      </c>
      <c r="U7" s="38">
        <v>11.18</v>
      </c>
      <c r="V7" s="38">
        <v>988</v>
      </c>
      <c r="W7" s="38">
        <v>0.41</v>
      </c>
      <c r="X7" s="38">
        <v>2409.7600000000002</v>
      </c>
      <c r="Y7" s="38">
        <v>108.29</v>
      </c>
      <c r="Z7" s="38">
        <v>100.54</v>
      </c>
      <c r="AA7" s="38">
        <v>91.22</v>
      </c>
      <c r="AB7" s="38">
        <v>97.44</v>
      </c>
      <c r="AC7" s="38">
        <v>97.08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98.81</v>
      </c>
      <c r="BR7" s="38">
        <v>64.16</v>
      </c>
      <c r="BS7" s="38">
        <v>63.19</v>
      </c>
      <c r="BT7" s="38">
        <v>81.17</v>
      </c>
      <c r="BU7" s="38">
        <v>84.2</v>
      </c>
      <c r="BV7" s="38">
        <v>69.87</v>
      </c>
      <c r="BW7" s="38">
        <v>74.3</v>
      </c>
      <c r="BX7" s="38">
        <v>72.260000000000005</v>
      </c>
      <c r="BY7" s="38">
        <v>71.84</v>
      </c>
      <c r="BZ7" s="38">
        <v>73.36</v>
      </c>
      <c r="CA7" s="38">
        <v>75.290000000000006</v>
      </c>
      <c r="CB7" s="38">
        <v>133.19999999999999</v>
      </c>
      <c r="CC7" s="38">
        <v>205.75</v>
      </c>
      <c r="CD7" s="38">
        <v>204.15</v>
      </c>
      <c r="CE7" s="38">
        <v>158.51</v>
      </c>
      <c r="CF7" s="38">
        <v>157.79</v>
      </c>
      <c r="CG7" s="38">
        <v>234.96</v>
      </c>
      <c r="CH7" s="38">
        <v>221.81</v>
      </c>
      <c r="CI7" s="38">
        <v>230.02</v>
      </c>
      <c r="CJ7" s="38">
        <v>228.47</v>
      </c>
      <c r="CK7" s="38">
        <v>224.88</v>
      </c>
      <c r="CL7" s="38">
        <v>215.41</v>
      </c>
      <c r="CM7" s="38" t="s">
        <v>103</v>
      </c>
      <c r="CN7" s="38" t="s">
        <v>103</v>
      </c>
      <c r="CO7" s="38" t="s">
        <v>103</v>
      </c>
      <c r="CP7" s="38" t="s">
        <v>103</v>
      </c>
      <c r="CQ7" s="38" t="s">
        <v>103</v>
      </c>
      <c r="CR7" s="38">
        <v>42.9</v>
      </c>
      <c r="CS7" s="38">
        <v>43.36</v>
      </c>
      <c r="CT7" s="38">
        <v>42.56</v>
      </c>
      <c r="CU7" s="38">
        <v>42.47</v>
      </c>
      <c r="CV7" s="38">
        <v>42.4</v>
      </c>
      <c r="CW7" s="38">
        <v>42.9</v>
      </c>
      <c r="CX7" s="38">
        <v>90.08</v>
      </c>
      <c r="CY7" s="38">
        <v>91.3</v>
      </c>
      <c r="CZ7" s="38">
        <v>92.13</v>
      </c>
      <c r="DA7" s="38">
        <v>92.86</v>
      </c>
      <c r="DB7" s="38">
        <v>92.91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2022-01-26T00:58:53Z</cp:lastPrinted>
  <dcterms:created xsi:type="dcterms:W3CDTF">2021-12-03T07:53:10Z</dcterms:created>
  <dcterms:modified xsi:type="dcterms:W3CDTF">2022-02-16T07:35:18Z</dcterms:modified>
  <cp:category/>
</cp:coreProperties>
</file>