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WWDqq9V3VakVWKk7SEBtJoAto2L+x1FeJv4ra3gHALkCbeZFne6sOhtYO8fp9E9ORliPk2RFMTspr8HCiD4AQg==" workbookSaltValue="QxVKuGDZxjubOYa1gheSfA==" workbookSpinCount="100000" lockStructure="1"/>
  <bookViews>
    <workbookView xWindow="0" yWindow="0" windowWidth="20490" windowHeight="705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W10" i="4"/>
  <c r="P10" i="4"/>
  <c r="B10" i="4"/>
  <c r="BB8" i="4"/>
  <c r="AT8" i="4"/>
  <c r="AL8" i="4"/>
  <c r="W8" i="4"/>
  <c r="P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<sst xmlns="http://schemas.openxmlformats.org/spreadsheetml/2006/main" count="233" uniqueCount="117">
  <si>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</si>
  <si>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</si>
  <si>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</si>
  <si>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</si>
  <si>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</si>
  <si>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</si>
  <si>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</si>
  <si>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</si>
  <si>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</si>
  <si>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</si>
  <si>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</si>
  <si>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</si>
  <si>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</si>
  <si>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</si>
  <si>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</si>
  <si>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</si>
  <si>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</si>
  <si>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</si>
  <si>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</si>
  <si>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</si>
  <si>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</si>
  <si>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</si>
  <si>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</si>
  <si>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</si>
  <si>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</si>
  <si>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</si>
  <si>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</si>
  <si>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</si>
  <si>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</si>
  <si>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</si>
  <si>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</si>
  <si>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</si>
  <si>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</si>
  <si>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</si>
  <si>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</si>
  <si>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</si>
  <si>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</si>
  <si>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</si>
  <si>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</si>
  <si>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</si>
  <si>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</si>
  <si>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</si>
  <si>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</si>
  <si>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</si>
  <si>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</si>
  <si>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</si>
  <si>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</si>
  <si>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</si>
  <si>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</si>
  <si>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</si>
  <si>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</si>
  <si>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</si>
  <si>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</si>
  <si>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</si>
  <si>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</si>
  <si>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</si>
  <si>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</si>
  <si>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</si>
  <si>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</si>
  <si>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</si>
  <si>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</si>
  <si>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</si>
  <si>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</si>
  <si>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</si>
  <si>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</si>
  <si>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</si>
  <si>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</si>
  <si>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</si>
  <si>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</si>
  <si>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</si>
  <si>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</si>
  <si>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</si>
  <si>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</si>
  <si>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</si>
  <si>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</si>
  <si>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</si>
  <si>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</si>
  <si>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</si>
  <si>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</si>
  <si>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</si>
  <si>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</si>
  <si>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</si>
  <si>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</si>
  <si>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</si>
  <si>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</si>
  <si>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</si>
  <si>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</si>
  <si>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</si>
  <si>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</si>
  <si>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</si>
  <si>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</si>
  <si>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</si>
  <si>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</si>
  <si>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</si>
  <si>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</si>
  <si>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</si>
  <si>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西原村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</si>
  <si>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</si>
  <si>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</si>
  <si>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</si>
  <si>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</si>
  <si>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</si>
  <si>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</si>
  <si>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</si>
  <si>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</si>
  <si>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</si>
  <si>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</si>
  <si>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</si>
  <si>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</si>
  <si>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</si>
  <si>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</si>
  <si>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</si>
  <si>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</si>
  <si>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</si>
  <si>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施設及び管路ともに老朽化が進んでおり、今後更新していく必要がある。
　管路更新については道路改良等と同時に施行することにより、コストの削減と効率的な公共工事の施工に努めている。老朽化が進んだ管路については適時更新していく必要があり、アセットマネジメント等を行い計画的な更新を図っていく必要がある。
　施設についても老朽化が進んでいる施設があり、施設の統廃合を含めた計画的な更新を行い、適切な施設更新に努める必要がある。</t>
    <phoneticPr fontId="4"/>
  </si>
  <si>
    <t xml:space="preserve">①水道事業の収益について収益的収支比率からも読み取れるように、熊本地震があった平成28年度、復旧事業が本格的に始まった平成29年度を除き、類似団体平均値よりも高い値で推移しており、令和2年度は84.48%であるが、当該団体値のみでは、単年度の収支が100%未満であり、赤字状態であることを示している。今度は費用削減や更新投資等に充てる財源確保のため、経営改善に向けた取組が必要である。
②該当数値なし
③該当数値なし
④企業債残高対給水収益比率について平均値より大幅に低くなっているものの、今後の施設更新時に適切な投資規模となるものか分析し経営改善に努める必要がある。
⑤料金回収率について28年度からは熊本地震の影響により、給水原価が増加したことなどから低下していたが、現年度においては給水原価も減少し、平均値を上回る料金回収率となった。
⑥給水原価について28年度からは熊本地震被災による復旧費等の増大により大幅に増加していたが、現状は経費が削減され、大幅に減少した。
⑦施設利用率については、平均より高い水準となっており、適切な施設利用が行われている。簡易水道の統合等もあることから、施設更新時等に施設規模の検討が必要である。
⑧有収率について、類似団体平均値より高い値となっているが、今後も老朽化した施設・配管等を更新していくことで有収率の向上を図る。
</t>
    <rPh sb="66" eb="67">
      <t>ノゾ</t>
    </rPh>
    <rPh sb="83" eb="85">
      <t>スイイ</t>
    </rPh>
    <rPh sb="90" eb="92">
      <t>レイワ</t>
    </rPh>
    <rPh sb="128" eb="130">
      <t>ミマン</t>
    </rPh>
    <rPh sb="144" eb="145">
      <t>シメ</t>
    </rPh>
    <rPh sb="150" eb="152">
      <t>コンド</t>
    </rPh>
    <rPh sb="153" eb="157">
      <t>ヒヨウサクゲン</t>
    </rPh>
    <rPh sb="158" eb="160">
      <t>コウシン</t>
    </rPh>
    <rPh sb="160" eb="163">
      <t>トウシトウ</t>
    </rPh>
    <rPh sb="164" eb="165">
      <t>ア</t>
    </rPh>
    <rPh sb="167" eb="169">
      <t>ザイゲン</t>
    </rPh>
    <rPh sb="169" eb="171">
      <t>カクホ</t>
    </rPh>
    <rPh sb="175" eb="179">
      <t>ケイエイカイゼン</t>
    </rPh>
    <rPh sb="180" eb="181">
      <t>ム</t>
    </rPh>
    <rPh sb="183" eb="185">
      <t>トリクミ</t>
    </rPh>
    <rPh sb="186" eb="188">
      <t>ヒツヨウ</t>
    </rPh>
    <rPh sb="194" eb="196">
      <t>ガイトウ</t>
    </rPh>
    <rPh sb="196" eb="198">
      <t>スウチ</t>
    </rPh>
    <rPh sb="417" eb="419">
      <t>ゲンジョウ</t>
    </rPh>
    <rPh sb="535" eb="536">
      <t>タカ</t>
    </rPh>
    <rPh sb="537" eb="538">
      <t>アタイ</t>
    </rPh>
    <rPh sb="546" eb="548">
      <t>コンゴ</t>
    </rPh>
    <phoneticPr fontId="4"/>
  </si>
  <si>
    <t>経営の健全性及び効率性に係る指標を分析すると、おおむね健全な状態である。
　しかしながら、収益的収支比率では単年度の収支が100%未満であり、今後は施設・管路の更新需要の増大等が見込まれるため、アセットマネジメントや基本計画を策定し、事業の規模適正化や長期的な収支予測をたて、計画的に事業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</si>
</sst>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1.5</c:v>
                </c:pt>
                <c:pt idx="2" formatCode="#,##0.00;&quot;△&quot;#,##0.00">
                  <c:v>0</c:v>
                </c:pt>
                <c:pt idx="3">
                  <c:v>1.26</c:v>
                </c:pt>
                <c:pt idx="4">
                  <c:v>0.89</c:v>
                </c:pt>
              </c:numCache>
            </c:numRef>
          </c:val>
          <c:extLst>
            <c:ext xmlns:c16="http://schemas.microsoft.com/office/drawing/2014/chart" uri="{C3380CC4-5D6E-409C-BE32-E72D297353CC}">
              <c16:uniqueId val="{00000000-A3BB-4DA7-BFDE-CC173AE0996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A3BB-4DA7-BFDE-CC173AE0996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68.92</c:v>
                </c:pt>
                <c:pt idx="1">
                  <c:v>74.77</c:v>
                </c:pt>
                <c:pt idx="2">
                  <c:v>66.94</c:v>
                </c:pt>
                <c:pt idx="3">
                  <c:v>64.83</c:v>
                </c:pt>
                <c:pt idx="4">
                  <c:v>63.37</c:v>
                </c:pt>
              </c:numCache>
            </c:numRef>
          </c:val>
          <c:extLst>
            <c:ext xmlns:c16="http://schemas.microsoft.com/office/drawing/2014/chart" uri="{C3380CC4-5D6E-409C-BE32-E72D297353CC}">
              <c16:uniqueId val="{00000000-1004-43BD-AF4C-74D81C7F7C9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1004-43BD-AF4C-74D81C7F7C9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54.59</c:v>
                </c:pt>
                <c:pt idx="1">
                  <c:v>77.37</c:v>
                </c:pt>
                <c:pt idx="2">
                  <c:v>81.27</c:v>
                </c:pt>
                <c:pt idx="3">
                  <c:v>85.67</c:v>
                </c:pt>
                <c:pt idx="4">
                  <c:v>91.25</c:v>
                </c:pt>
              </c:numCache>
            </c:numRef>
          </c:val>
          <c:extLst>
            <c:ext xmlns:c16="http://schemas.microsoft.com/office/drawing/2014/chart" uri="{C3380CC4-5D6E-409C-BE32-E72D297353CC}">
              <c16:uniqueId val="{00000000-8250-4E94-950D-9CB434D3412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8250-4E94-950D-9CB434D3412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76.62</c:v>
                </c:pt>
                <c:pt idx="1">
                  <c:v>60.22</c:v>
                </c:pt>
                <c:pt idx="2">
                  <c:v>84.29</c:v>
                </c:pt>
                <c:pt idx="3">
                  <c:v>94.92</c:v>
                </c:pt>
                <c:pt idx="4">
                  <c:v>84.48</c:v>
                </c:pt>
              </c:numCache>
            </c:numRef>
          </c:val>
          <c:extLst>
            <c:ext xmlns:c16="http://schemas.microsoft.com/office/drawing/2014/chart" uri="{C3380CC4-5D6E-409C-BE32-E72D297353CC}">
              <c16:uniqueId val="{00000000-BEA1-4EFA-A7AB-EA4927D2E0C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EA1-4EFA-A7AB-EA4927D2E0C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8-40FC-AF9A-AD346EFB930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8-40FC-AF9A-AD346EFB930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1-40D3-99E0-FE05F9DC692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1-40D3-99E0-FE05F9DC692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8-476A-B04D-9D0874F8F5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8-476A-B04D-9D0874F8F5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B2-4980-967F-C04D62B9998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B2-4980-967F-C04D62B9998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449.86</c:v>
                </c:pt>
                <c:pt idx="1">
                  <c:v>460.18</c:v>
                </c:pt>
                <c:pt idx="2">
                  <c:v>443.03</c:v>
                </c:pt>
                <c:pt idx="3">
                  <c:v>377.84</c:v>
                </c:pt>
                <c:pt idx="4">
                  <c:v>308.24</c:v>
                </c:pt>
              </c:numCache>
            </c:numRef>
          </c:val>
          <c:extLst>
            <c:ext xmlns:c16="http://schemas.microsoft.com/office/drawing/2014/chart" uri="{C3380CC4-5D6E-409C-BE32-E72D297353CC}">
              <c16:uniqueId val="{00000000-A3F3-481B-B894-A05E0F51C2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3F3-481B-B894-A05E0F51C2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31.11</c:v>
                </c:pt>
                <c:pt idx="1">
                  <c:v>23.05</c:v>
                </c:pt>
                <c:pt idx="2">
                  <c:v>83.9</c:v>
                </c:pt>
                <c:pt idx="3">
                  <c:v>90.67</c:v>
                </c:pt>
                <c:pt idx="4">
                  <c:v>84.07</c:v>
                </c:pt>
              </c:numCache>
            </c:numRef>
          </c:val>
          <c:extLst>
            <c:ext xmlns:c16="http://schemas.microsoft.com/office/drawing/2014/chart" uri="{C3380CC4-5D6E-409C-BE32-E72D297353CC}">
              <c16:uniqueId val="{00000000-6B32-4BBC-A3D2-C180E283DF4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B32-4BBC-A3D2-C180E283DF4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393.88</c:v>
                </c:pt>
                <c:pt idx="1">
                  <c:v>532.86</c:v>
                </c:pt>
                <c:pt idx="2">
                  <c:v>144.37</c:v>
                </c:pt>
                <c:pt idx="3">
                  <c:v>134.36000000000001</c:v>
                </c:pt>
                <c:pt idx="4">
                  <c:v>146.91999999999999</c:v>
                </c:pt>
              </c:numCache>
            </c:numRef>
          </c:val>
          <c:extLst>
            <c:ext xmlns:c16="http://schemas.microsoft.com/office/drawing/2014/chart" uri="{C3380CC4-5D6E-409C-BE32-E72D297353CC}">
              <c16:uniqueId val="{00000000-3BC4-437B-B64E-B71DB4541D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BC4-437B-B64E-B71DB4541D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西原村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6749</v>
      </c>
      <c r="AM8" s="51"/>
      <c r="AN8" s="51"/>
      <c r="AO8" s="51"/>
      <c r="AP8" s="51"/>
      <c r="AQ8" s="51"/>
      <c r="AR8" s="51"/>
      <c r="AS8" s="51"/>
      <c r="AT8" s="47">
        <f>データ!$S$6</f>
        <v>77.22</v>
      </c>
      <c r="AU8" s="47"/>
      <c r="AV8" s="47"/>
      <c r="AW8" s="47"/>
      <c r="AX8" s="47"/>
      <c r="AY8" s="47"/>
      <c r="AZ8" s="47"/>
      <c r="BA8" s="47"/>
      <c r="BB8" s="47">
        <f>データ!$T$6</f>
        <v>87.4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61.46</v>
      </c>
      <c r="Q10" s="47"/>
      <c r="R10" s="47"/>
      <c r="S10" s="47"/>
      <c r="T10" s="47"/>
      <c r="U10" s="47"/>
      <c r="V10" s="47"/>
      <c r="W10" s="51">
        <f>データ!$Q$6</f>
        <v>2112</v>
      </c>
      <c r="X10" s="51"/>
      <c r="Y10" s="51"/>
      <c r="Z10" s="51"/>
      <c r="AA10" s="51"/>
      <c r="AB10" s="51"/>
      <c r="AC10" s="51"/>
      <c r="AD10" s="2"/>
      <c r="AE10" s="2"/>
      <c r="AF10" s="2"/>
      <c r="AG10" s="2"/>
      <c r="AH10" s="2"/>
      <c r="AI10" s="2"/>
      <c r="AJ10" s="2"/>
      <c r="AK10" s="2"/>
      <c r="AL10" s="51">
        <f>データ!$U$6</f>
        <v>4150</v>
      </c>
      <c r="AM10" s="51"/>
      <c r="AN10" s="51"/>
      <c r="AO10" s="51"/>
      <c r="AP10" s="51"/>
      <c r="AQ10" s="51"/>
      <c r="AR10" s="51"/>
      <c r="AS10" s="51"/>
      <c r="AT10" s="47">
        <f>データ!$V$6</f>
        <v>7.15</v>
      </c>
      <c r="AU10" s="47"/>
      <c r="AV10" s="47"/>
      <c r="AW10" s="47"/>
      <c r="AX10" s="47"/>
      <c r="AY10" s="47"/>
      <c r="AZ10" s="47"/>
      <c r="BA10" s="47"/>
      <c r="BB10" s="47">
        <f>データ!$W$6</f>
        <v>580.41999999999996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B+08s6sfc4Aus16b3PCZ44Wvvtm5l9dosm2oYcir91kVXvUYOQcqEh0+2TW/vmR7HaXYwAPpoMjdMk/TOY/3g==" saltValue="7pVnEOlKZeACuVb3SAT9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434329</v>
      </c>
      <c r="D6" s="34">
        <f t="shared" si="3"/>
        <v>47</v>
      </c>
      <c r="E6" s="34">
        <f t="shared" si="3"/>
        <v>1</v>
      </c>
      <c r="F6" s="34">
        <f t="shared" si="3"/>
        <v>0</v>
      </c>
      <c r="G6" s="34">
        <f t="shared" si="3"/>
        <v>0</v>
      </c>
      <c r="H6" s="34" t="str">
        <f t="shared" si="3"/>
        <v>熊本県　西原村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61.46</v>
      </c>
      <c r="Q6" s="35">
        <f t="shared" si="3"/>
        <v>2112</v>
      </c>
      <c r="R6" s="35">
        <f t="shared" si="3"/>
        <v>6749</v>
      </c>
      <c r="S6" s="35">
        <f t="shared" si="3"/>
        <v>77.22</v>
      </c>
      <c r="T6" s="35">
        <f t="shared" si="3"/>
        <v>87.4</v>
      </c>
      <c r="U6" s="35">
        <f t="shared" si="3"/>
        <v>4150</v>
      </c>
      <c r="V6" s="35">
        <f t="shared" si="3"/>
        <v>7.15</v>
      </c>
      <c r="W6" s="35">
        <f t="shared" si="3"/>
        <v>580.41999999999996</v>
      </c>
      <c r="X6" s="36">
        <f>IF(X7="",NA(),X7)</f>
        <v>76.62</v>
      </c>
      <c r="Y6" s="36">
        <f t="shared" ref="Y6:AG6" si="4">IF(Y7="",NA(),Y7)</f>
        <v>60.22</v>
      </c>
      <c r="Z6" s="36">
        <f t="shared" si="4"/>
        <v>84.29</v>
      </c>
      <c r="AA6" s="36">
        <f t="shared" si="4"/>
        <v>94.92</v>
      </c>
      <c r="AB6" s="36">
        <f t="shared" si="4"/>
        <v>84.48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449.86</v>
      </c>
      <c r="BF6" s="36">
        <f t="shared" ref="BF6:BN6" si="7">IF(BF7="",NA(),BF7)</f>
        <v>460.18</v>
      </c>
      <c r="BG6" s="36">
        <f t="shared" si="7"/>
        <v>443.03</v>
      </c>
      <c r="BH6" s="36">
        <f t="shared" si="7"/>
        <v>377.84</v>
      </c>
      <c r="BI6" s="36">
        <f t="shared" si="7"/>
        <v>308.24</v>
      </c>
      <c r="BJ6" s="36">
        <f t="shared" si="7"/>
        <v>1144.79</v>
      </c>
      <c r="BK6" s="36">
        <f t="shared" si="7"/>
        <v>1061.58</v>
      </c>
      <c r="BL6" s="36">
        <f t="shared" si="7"/>
        <v>1007.7</v>
      </c>
      <c r="BM6" s="36">
        <f t="shared" si="7"/>
        <v>1018.52</v>
      </c>
      <c r="BN6" s="36">
        <f t="shared" si="7"/>
        <v>949.61</v>
      </c>
      <c r="BO6" s="35" t="str">
        <f>IF(BO7="","",IF(BO7="-","【-】","【"&amp;SUBSTITUTE(TEXT(BO7,"#,##0.00"),"-","△")&amp;"】"))</f>
        <v>【949.15】</v>
      </c>
      <c r="BP6" s="36">
        <f>IF(BP7="",NA(),BP7)</f>
        <v>31.11</v>
      </c>
      <c r="BQ6" s="36">
        <f t="shared" ref="BQ6:BY6" si="8">IF(BQ7="",NA(),BQ7)</f>
        <v>23.05</v>
      </c>
      <c r="BR6" s="36">
        <f t="shared" si="8"/>
        <v>83.9</v>
      </c>
      <c r="BS6" s="36">
        <f t="shared" si="8"/>
        <v>90.67</v>
      </c>
      <c r="BT6" s="36">
        <f t="shared" si="8"/>
        <v>84.07</v>
      </c>
      <c r="BU6" s="36">
        <f t="shared" si="8"/>
        <v>56.04</v>
      </c>
      <c r="BV6" s="36">
        <f t="shared" si="8"/>
        <v>58.52</v>
      </c>
      <c r="BW6" s="36">
        <f t="shared" si="8"/>
        <v>59.22</v>
      </c>
      <c r="BX6" s="36">
        <f t="shared" si="8"/>
        <v>58.79</v>
      </c>
      <c r="BY6" s="36">
        <f t="shared" si="8"/>
        <v>58.41</v>
      </c>
      <c r="BZ6" s="35" t="str">
        <f>IF(BZ7="","",IF(BZ7="-","【-】","【"&amp;SUBSTITUTE(TEXT(BZ7,"#,##0.00"),"-","△")&amp;"】"))</f>
        <v>【55.87】</v>
      </c>
      <c r="CA6" s="36">
        <f>IF(CA7="",NA(),CA7)</f>
        <v>393.88</v>
      </c>
      <c r="CB6" s="36">
        <f t="shared" ref="CB6:CJ6" si="9">IF(CB7="",NA(),CB7)</f>
        <v>532.86</v>
      </c>
      <c r="CC6" s="36">
        <f t="shared" si="9"/>
        <v>144.37</v>
      </c>
      <c r="CD6" s="36">
        <f t="shared" si="9"/>
        <v>134.36000000000001</v>
      </c>
      <c r="CE6" s="36">
        <f t="shared" si="9"/>
        <v>146.91999999999999</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68.92</v>
      </c>
      <c r="CM6" s="36">
        <f t="shared" ref="CM6:CU6" si="10">IF(CM7="",NA(),CM7)</f>
        <v>74.77</v>
      </c>
      <c r="CN6" s="36">
        <f t="shared" si="10"/>
        <v>66.94</v>
      </c>
      <c r="CO6" s="36">
        <f t="shared" si="10"/>
        <v>64.83</v>
      </c>
      <c r="CP6" s="36">
        <f t="shared" si="10"/>
        <v>63.37</v>
      </c>
      <c r="CQ6" s="36">
        <f t="shared" si="10"/>
        <v>55.9</v>
      </c>
      <c r="CR6" s="36">
        <f t="shared" si="10"/>
        <v>57.3</v>
      </c>
      <c r="CS6" s="36">
        <f t="shared" si="10"/>
        <v>56.76</v>
      </c>
      <c r="CT6" s="36">
        <f t="shared" si="10"/>
        <v>56.04</v>
      </c>
      <c r="CU6" s="36">
        <f t="shared" si="10"/>
        <v>58.52</v>
      </c>
      <c r="CV6" s="35" t="str">
        <f>IF(CV7="","",IF(CV7="-","【-】","【"&amp;SUBSTITUTE(TEXT(CV7,"#,##0.00"),"-","△")&amp;"】"))</f>
        <v>【56.31】</v>
      </c>
      <c r="CW6" s="36">
        <f>IF(CW7="",NA(),CW7)</f>
        <v>54.59</v>
      </c>
      <c r="CX6" s="36">
        <f t="shared" ref="CX6:DF6" si="11">IF(CX7="",NA(),CX7)</f>
        <v>77.37</v>
      </c>
      <c r="CY6" s="36">
        <f t="shared" si="11"/>
        <v>81.27</v>
      </c>
      <c r="CZ6" s="36">
        <f t="shared" si="11"/>
        <v>85.67</v>
      </c>
      <c r="DA6" s="36">
        <f t="shared" si="11"/>
        <v>91.25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6">
        <f t="shared" ref="EE6:EM6" si="14">IF(EE7="",NA(),EE7)</f>
        <v>1.5</v>
      </c>
      <c r="EF6" s="35">
        <f t="shared" si="14"/>
        <v>0</v>
      </c>
      <c r="EG6" s="36">
        <f t="shared" si="14"/>
        <v>1.26</v>
      </c>
      <c r="EH6" s="36">
        <f t="shared" si="14"/>
        <v>0.89</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434329</v>
      </c>
      <c r="D7" s="38">
        <v>47</v>
      </c>
      <c r="E7" s="38">
        <v>1</v>
      </c>
      <c r="F7" s="38">
        <v>0</v>
      </c>
      <c r="G7" s="38">
        <v>0</v>
      </c>
      <c r="H7" s="38" t="s">
        <v>96</v>
      </c>
      <c r="I7" s="38" t="s">
        <v>97</v>
      </c>
      <c r="J7" s="38" t="s">
        <v>98</v>
      </c>
      <c r="K7" s="38" t="s">
        <v>99</v>
      </c>
      <c r="L7" s="38" t="s">
        <v>100</v>
      </c>
      <c r="M7" s="38" t="s">
        <v>101</v>
      </c>
      <c r="N7" s="39" t="s">
        <v>102</v>
      </c>
      <c r="O7" s="39" t="s">
        <v>103</v>
      </c>
      <c r="P7" s="39">
        <v>61.46</v>
      </c>
      <c r="Q7" s="39">
        <v>2112</v>
      </c>
      <c r="R7" s="39">
        <v>6749</v>
      </c>
      <c r="S7" s="39">
        <v>77.22</v>
      </c>
      <c r="T7" s="39">
        <v>87.4</v>
      </c>
      <c r="U7" s="39">
        <v>4150</v>
      </c>
      <c r="V7" s="39">
        <v>7.15</v>
      </c>
      <c r="W7" s="39">
        <v>580.41999999999996</v>
      </c>
      <c r="X7" s="39">
        <v>76.62</v>
      </c>
      <c r="Y7" s="39">
        <v>60.22</v>
      </c>
      <c r="Z7" s="39">
        <v>84.29</v>
      </c>
      <c r="AA7" s="39">
        <v>94.92</v>
      </c>
      <c r="AB7" s="39">
        <v>84.48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449.86</v>
      </c>
      <c r="BF7" s="39">
        <v>460.18</v>
      </c>
      <c r="BG7" s="39">
        <v>443.03</v>
      </c>
      <c r="BH7" s="39">
        <v>377.84</v>
      </c>
      <c r="BI7" s="39">
        <v>308.24</v>
      </c>
      <c r="BJ7" s="39">
        <v>1144.79</v>
      </c>
      <c r="BK7" s="39">
        <v>1061.58</v>
      </c>
      <c r="BL7" s="39">
        <v>1007.7</v>
      </c>
      <c r="BM7" s="39">
        <v>1018.52</v>
      </c>
      <c r="BN7" s="39">
        <v>949.61</v>
      </c>
      <c r="BO7" s="39">
        <v>949.15</v>
      </c>
      <c r="BP7" s="39">
        <v>31.11</v>
      </c>
      <c r="BQ7" s="39">
        <v>23.05</v>
      </c>
      <c r="BR7" s="39">
        <v>83.9</v>
      </c>
      <c r="BS7" s="39">
        <v>90.67</v>
      </c>
      <c r="BT7" s="39">
        <v>84.07</v>
      </c>
      <c r="BU7" s="39">
        <v>56.04</v>
      </c>
      <c r="BV7" s="39">
        <v>58.52</v>
      </c>
      <c r="BW7" s="39">
        <v>59.22</v>
      </c>
      <c r="BX7" s="39">
        <v>58.79</v>
      </c>
      <c r="BY7" s="39">
        <v>58.41</v>
      </c>
      <c r="BZ7" s="39">
        <v>55.87</v>
      </c>
      <c r="CA7" s="39">
        <v>393.88</v>
      </c>
      <c r="CB7" s="39">
        <v>532.86</v>
      </c>
      <c r="CC7" s="39">
        <v>144.37</v>
      </c>
      <c r="CD7" s="39">
        <v>134.36000000000001</v>
      </c>
      <c r="CE7" s="39">
        <v>146.91999999999999</v>
      </c>
      <c r="CF7" s="39">
        <v>304.35000000000002</v>
      </c>
      <c r="CG7" s="39">
        <v>296.3</v>
      </c>
      <c r="CH7" s="39">
        <v>292.89999999999998</v>
      </c>
      <c r="CI7" s="39">
        <v>298.25</v>
      </c>
      <c r="CJ7" s="39">
        <v>303.27999999999997</v>
      </c>
      <c r="CK7" s="39">
        <v>288.19</v>
      </c>
      <c r="CL7" s="39">
        <v>68.92</v>
      </c>
      <c r="CM7" s="39">
        <v>74.77</v>
      </c>
      <c r="CN7" s="39">
        <v>66.94</v>
      </c>
      <c r="CO7" s="39">
        <v>64.83</v>
      </c>
      <c r="CP7" s="39">
        <v>63.37</v>
      </c>
      <c r="CQ7" s="39">
        <v>55.9</v>
      </c>
      <c r="CR7" s="39">
        <v>57.3</v>
      </c>
      <c r="CS7" s="39">
        <v>56.76</v>
      </c>
      <c r="CT7" s="39">
        <v>56.04</v>
      </c>
      <c r="CU7" s="39">
        <v>58.52</v>
      </c>
      <c r="CV7" s="39">
        <v>56.31</v>
      </c>
      <c r="CW7" s="39">
        <v>54.59</v>
      </c>
      <c r="CX7" s="39">
        <v>77.37</v>
      </c>
      <c r="CY7" s="39">
        <v>81.27</v>
      </c>
      <c r="CZ7" s="39">
        <v>85.67</v>
      </c>
      <c r="DA7" s="39">
        <v>91.25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v>
      </c>
      <c r="EE7" s="39">
        <v>1.5</v>
      </c>
      <c r="EF7" s="39">
        <v>0</v>
      </c>
      <c r="EG7" s="39">
        <v>1.26</v>
      </c>
      <c r="EH7" s="39">
        <v>0.89</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2022-02-10T18:11:54Z</cp:lastPrinted>
  <dcterms:created xsi:type="dcterms:W3CDTF">2021-12-03T07:05:17Z</dcterms:created>
  <dcterms:modified xsi:type="dcterms:W3CDTF">2022-02-16T07:18:03Z</dcterms:modified>
  <cp:category/>
</cp:coreProperties>
</file>