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keiei82\Desktop\(R040106)公営企業に係る経営比較分析表（令和2年度決算）の分析等について\13 天草市\下水道（法適）\"/>
    </mc:Choice>
  </mc:AlternateContent>
  <workbookProtection workbookAlgorithmName="SHA-512" workbookHashValue="9w6TnTKIFPqtt4DUzUVjJOqmX/FtmB3KiwDRfKDzQXk34oW2WPEqAmm9yCX1FmYUKoYERwp/ibPkaL0l84Et4w==" workbookSaltValue="0Ri5K+0OnId9Fo3O735dQ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<sst xmlns="http://schemas.openxmlformats.org/spreadsheetml/2006/main" count="231" uniqueCount="119">
  <si>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</si>
  <si>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</si>
  <si>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</si>
  <si>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</si>
  <si>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</si>
  <si>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</si>
  <si>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</si>
  <si>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</si>
  <si>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</si>
  <si>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</si>
  <si>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</si>
  <si>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</si>
  <si>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</si>
  <si>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</si>
  <si>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</si>
  <si>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</si>
  <si>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</si>
  <si>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</si>
  <si>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</si>
  <si>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</si>
  <si>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</si>
  <si>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</si>
  <si>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</si>
  <si>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</si>
  <si>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</si>
  <si>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</si>
  <si>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</si>
  <si>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</si>
  <si>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</si>
  <si>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</si>
  <si>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</si>
  <si>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</si>
  <si>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</si>
  <si>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</si>
  <si>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</si>
  <si>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</si>
  <si>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</si>
  <si>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</si>
  <si>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</si>
  <si>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</si>
  <si>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</si>
  <si>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</si>
  <si>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</si>
  <si>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</si>
  <si>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</si>
  <si>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</si>
  <si>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</si>
  <si>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</si>
  <si>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</si>
  <si>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</si>
  <si>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</si>
  <si>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</si>
  <si>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</si>
  <si>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</si>
  <si>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</si>
  <si>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</si>
  <si>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</si>
  <si>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</si>
  <si>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</si>
  <si>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</si>
  <si>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</si>
  <si>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</si>
  <si>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</si>
  <si>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</si>
  <si>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</si>
  <si>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</si>
  <si>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</si>
  <si>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</si>
  <si>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</si>
  <si>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</si>
  <si>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</si>
  <si>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</si>
  <si>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</si>
  <si>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</si>
  <si>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</si>
  <si>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</si>
  <si>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</si>
  <si>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</si>
  <si>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</si>
  <si>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</si>
  <si>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</si>
  <si>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</si>
  <si>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</si>
  <si>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</si>
  <si>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</si>
  <si>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</si>
  <si>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</si>
  <si>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</si>
  <si>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</si>
  <si>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</si>
  <si>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</si>
  <si>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</si>
  <si>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</si>
  <si>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</si>
  <si>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</si>
  <si>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</si>
  <si>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</si>
  <si>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</si>
  <si>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</si>
  <si>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</si>
  <si>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</si>
  <si>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</si>
  <si>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</si>
  <si>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</si>
  <si>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</si>
  <si>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</si>
  <si>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</si>
  <si>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</si>
  <si>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</si>
  <si>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</si>
  <si>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</si>
  <si>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</si>
  <si>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</si>
  <si>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</si>
  <si>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</si>
  <si>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</si>
  <si>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①全国・類似団体平均を上回っています。単年度収支比率は100%以上を維持していますが、今後も健全経営を維持するため、費用削減に努める必要があります。
②累積欠損金は生じていません。
③全国・類似団体平均を上回っています。また、100%を上回っており、現金化できる資産で1年以内に支払うべき負債を賄えている状況ですが、今後も支払能力を高めるためにも引き続き経営改善を行う必要があります。
④全国・類似団体平均に比べて低い水準にあり、企業債への依存度は低いと言えます。今後も計画的な更新に努めます。
⑤経費回収率は100%を大きく下回っており、使用料で回収すべき経費を全て使用料で賄えていません。今後も接続率の向上を図り、使用料収入の確保に努めます。
⑥汚水処理原価は全国・類似団体平均を上回っており、汚水処理に係るコストが高い状況にあります。今後も維持管理費の削減、接続率向上による有収水量を増加させる経営改善に努めます。
⑦全国・類似団体平均を大きく下回っており、処理区域も小さく、人口減少も見込まれているため、施設が過大なスペックになっていないか分析を行う必要があります。
⑧全国平均を下回っていますが、類似団体平均を上回っています。今後も処理区域の拡大は見込んでいないため、現在の処理区内での接続率向上に努めます。
</t>
    <rPh sb="1" eb="3">
      <t>ゼンコク</t>
    </rPh>
    <rPh sb="4" eb="10">
      <t>ルイジダンタイヘイキン</t>
    </rPh>
    <rPh sb="11" eb="13">
      <t>ウワマワ</t>
    </rPh>
    <rPh sb="19" eb="22">
      <t>タンネンド</t>
    </rPh>
    <rPh sb="22" eb="24">
      <t>シュウシ</t>
    </rPh>
    <rPh sb="24" eb="26">
      <t>ヒリツ</t>
    </rPh>
    <rPh sb="31" eb="33">
      <t>イジョウ</t>
    </rPh>
    <rPh sb="34" eb="36">
      <t>イジ</t>
    </rPh>
    <rPh sb="43" eb="45">
      <t>コンゴ</t>
    </rPh>
    <rPh sb="46" eb="48">
      <t>ケンゼン</t>
    </rPh>
    <rPh sb="48" eb="50">
      <t>ケイエイ</t>
    </rPh>
    <rPh sb="51" eb="53">
      <t>イジ</t>
    </rPh>
    <rPh sb="58" eb="60">
      <t>ヒヨウ</t>
    </rPh>
    <rPh sb="60" eb="62">
      <t>サクゲン</t>
    </rPh>
    <rPh sb="63" eb="64">
      <t>ツト</t>
    </rPh>
    <rPh sb="66" eb="68">
      <t>ヒツヨウ</t>
    </rPh>
    <rPh sb="76" eb="81">
      <t>ルイセキケッソンキン</t>
    </rPh>
    <rPh sb="82" eb="83">
      <t>ショウ</t>
    </rPh>
    <rPh sb="92" eb="94">
      <t>ゼンコク</t>
    </rPh>
    <rPh sb="95" eb="101">
      <t>ルイジダンタイヘイキン</t>
    </rPh>
    <rPh sb="102" eb="104">
      <t>ウワマワ</t>
    </rPh>
    <rPh sb="125" eb="128">
      <t>ゲンキンカ</t>
    </rPh>
    <rPh sb="131" eb="133">
      <t>シサン</t>
    </rPh>
    <rPh sb="135" eb="136">
      <t>ネン</t>
    </rPh>
    <rPh sb="136" eb="138">
      <t>イナイ</t>
    </rPh>
    <rPh sb="139" eb="141">
      <t>シハラ</t>
    </rPh>
    <rPh sb="144" eb="146">
      <t>フサイ</t>
    </rPh>
    <rPh sb="147" eb="148">
      <t>マカナ</t>
    </rPh>
    <rPh sb="152" eb="154">
      <t>ジョウキョウ</t>
    </rPh>
    <rPh sb="158" eb="160">
      <t>コンゴ</t>
    </rPh>
    <rPh sb="161" eb="163">
      <t>シハライ</t>
    </rPh>
    <rPh sb="163" eb="165">
      <t>ノウリョク</t>
    </rPh>
    <rPh sb="166" eb="167">
      <t>タカ</t>
    </rPh>
    <rPh sb="173" eb="177">
      <t>ヒキツヅキケ</t>
    </rPh>
    <rPh sb="177" eb="181">
      <t>イエイカイゼン</t>
    </rPh>
    <rPh sb="194" eb="196">
      <t>ゼンコク</t>
    </rPh>
    <rPh sb="197" eb="203">
      <t>ルイジダンタイヘイキン</t>
    </rPh>
    <rPh sb="204" eb="205">
      <t>クラ</t>
    </rPh>
    <rPh sb="207" eb="208">
      <t>ヒク</t>
    </rPh>
    <rPh sb="209" eb="211">
      <t>スイジュン</t>
    </rPh>
    <rPh sb="215" eb="218">
      <t>キギョウサイ</t>
    </rPh>
    <rPh sb="220" eb="223">
      <t>イゾンド</t>
    </rPh>
    <rPh sb="224" eb="225">
      <t>ヒク</t>
    </rPh>
    <rPh sb="227" eb="228">
      <t>イ</t>
    </rPh>
    <rPh sb="232" eb="234">
      <t>コンゴ</t>
    </rPh>
    <rPh sb="235" eb="238">
      <t>ケイカクテキ</t>
    </rPh>
    <rPh sb="239" eb="241">
      <t>コウシン</t>
    </rPh>
    <rPh sb="242" eb="243">
      <t>ツト</t>
    </rPh>
    <rPh sb="249" eb="251">
      <t>ケイヒ</t>
    </rPh>
    <rPh sb="251" eb="253">
      <t>カイシュウ</t>
    </rPh>
    <rPh sb="253" eb="254">
      <t>リツ</t>
    </rPh>
    <rPh sb="260" eb="261">
      <t>オオ</t>
    </rPh>
    <rPh sb="263" eb="265">
      <t>シタマワ</t>
    </rPh>
    <rPh sb="270" eb="273">
      <t>シヨウリョウ</t>
    </rPh>
    <rPh sb="274" eb="276">
      <t>カイシュウ</t>
    </rPh>
    <rPh sb="279" eb="281">
      <t>ケイヒ</t>
    </rPh>
    <rPh sb="282" eb="283">
      <t>スベ</t>
    </rPh>
    <rPh sb="284" eb="287">
      <t>シヨウリョウ</t>
    </rPh>
    <rPh sb="288" eb="289">
      <t>マカナ</t>
    </rPh>
    <rPh sb="296" eb="298">
      <t>コンゴ</t>
    </rPh>
    <rPh sb="299" eb="302">
      <t>セツゾクリツ</t>
    </rPh>
    <rPh sb="303" eb="305">
      <t>コウジョウ</t>
    </rPh>
    <rPh sb="306" eb="307">
      <t>ハカ</t>
    </rPh>
    <rPh sb="309" eb="312">
      <t>シヨウリョウ</t>
    </rPh>
    <rPh sb="312" eb="314">
      <t>シュウニュウ</t>
    </rPh>
    <rPh sb="315" eb="317">
      <t>カクホ</t>
    </rPh>
    <rPh sb="318" eb="319">
      <t>ツト</t>
    </rPh>
    <rPh sb="325" eb="327">
      <t>オスイ</t>
    </rPh>
    <rPh sb="327" eb="329">
      <t>ショリ</t>
    </rPh>
    <rPh sb="329" eb="331">
      <t>ゲンカ</t>
    </rPh>
    <rPh sb="332" eb="334">
      <t>ゼンコク</t>
    </rPh>
    <rPh sb="335" eb="341">
      <t>ルイジダンタイヘイキン</t>
    </rPh>
    <rPh sb="342" eb="344">
      <t>ウワマワ</t>
    </rPh>
    <rPh sb="349" eb="351">
      <t>オスイ</t>
    </rPh>
    <rPh sb="351" eb="353">
      <t>ショリ</t>
    </rPh>
    <rPh sb="354" eb="355">
      <t>カカ</t>
    </rPh>
    <rPh sb="360" eb="361">
      <t>タカ</t>
    </rPh>
    <rPh sb="362" eb="364">
      <t>ジョウキョウ</t>
    </rPh>
    <rPh sb="370" eb="372">
      <t>コンゴ</t>
    </rPh>
    <rPh sb="373" eb="378">
      <t>イジカンリヒ</t>
    </rPh>
    <rPh sb="379" eb="381">
      <t>サクゲン</t>
    </rPh>
    <rPh sb="382" eb="384">
      <t>セツゾク</t>
    </rPh>
    <rPh sb="384" eb="385">
      <t>リツ</t>
    </rPh>
    <rPh sb="385" eb="387">
      <t>コウジョウ</t>
    </rPh>
    <rPh sb="390" eb="394">
      <t>ユウシュウスイリョウ</t>
    </rPh>
    <rPh sb="395" eb="397">
      <t>ゾウカ</t>
    </rPh>
    <rPh sb="400" eb="402">
      <t>ケイエイ</t>
    </rPh>
    <rPh sb="402" eb="404">
      <t>カイゼン</t>
    </rPh>
    <rPh sb="405" eb="406">
      <t>ツト</t>
    </rPh>
    <rPh sb="412" eb="414">
      <t>ゼンコク</t>
    </rPh>
    <rPh sb="415" eb="421">
      <t>ルイジダンタイヘイキン</t>
    </rPh>
    <rPh sb="422" eb="423">
      <t>オオ</t>
    </rPh>
    <rPh sb="432" eb="434">
      <t>ショリ</t>
    </rPh>
    <rPh sb="434" eb="436">
      <t>クイキ</t>
    </rPh>
    <rPh sb="437" eb="438">
      <t>チイ</t>
    </rPh>
    <rPh sb="441" eb="443">
      <t>ジンコウ</t>
    </rPh>
    <rPh sb="443" eb="445">
      <t>ゲンショウ</t>
    </rPh>
    <rPh sb="446" eb="448">
      <t>ミコ</t>
    </rPh>
    <rPh sb="456" eb="458">
      <t>シセツ</t>
    </rPh>
    <rPh sb="459" eb="461">
      <t>カダイ</t>
    </rPh>
    <rPh sb="474" eb="476">
      <t>ブンセキ</t>
    </rPh>
    <rPh sb="477" eb="478">
      <t>オコナ</t>
    </rPh>
    <rPh sb="479" eb="481">
      <t>ヒツヨウ</t>
    </rPh>
    <rPh sb="489" eb="491">
      <t>ゼンコク</t>
    </rPh>
    <rPh sb="491" eb="493">
      <t>ヘイキン</t>
    </rPh>
    <rPh sb="494" eb="496">
      <t>シタマワ</t>
    </rPh>
    <rPh sb="503" eb="509">
      <t>ルイジダンタイヘイキン</t>
    </rPh>
    <rPh sb="510" eb="512">
      <t>ウワマワ</t>
    </rPh>
    <rPh sb="518" eb="520">
      <t>コンゴ</t>
    </rPh>
    <rPh sb="521" eb="523">
      <t>ショリ</t>
    </rPh>
    <rPh sb="523" eb="525">
      <t>クイキ</t>
    </rPh>
    <rPh sb="526" eb="528">
      <t>カクダイ</t>
    </rPh>
    <rPh sb="529" eb="531">
      <t>ミコ</t>
    </rPh>
    <rPh sb="539" eb="541">
      <t>ゲンザイ</t>
    </rPh>
    <rPh sb="542" eb="544">
      <t>ショリ</t>
    </rPh>
    <rPh sb="544" eb="545">
      <t>ク</t>
    </rPh>
    <rPh sb="545" eb="546">
      <t>ナイ</t>
    </rPh>
    <rPh sb="548" eb="550">
      <t>セツゾク</t>
    </rPh>
    <rPh sb="550" eb="551">
      <t>リツ</t>
    </rPh>
    <rPh sb="551" eb="553">
      <t>コウジョウ</t>
    </rPh>
    <rPh sb="554" eb="555">
      <t>ツト</t>
    </rPh>
    <phoneticPr fontId="4"/>
  </si>
  <si>
    <t>①全国・類似団体平均を下回っていますが、資産の老朽化は進んでいます。今後はストックマネジメント計画により計画的な更新を行います。
②供用開始から23年であり、現在のところ法定耐用年数を経過した管渠は存在しません。
③本事業の管渠は比較的新しく本格的な管渠の更新は当面生じません。今後は点検・診断を定期的に実施しながら維持管理に努めます。</t>
    <rPh sb="1" eb="3">
      <t>ゼンコク</t>
    </rPh>
    <rPh sb="4" eb="10">
      <t>ルイジダンタイヘイキン</t>
    </rPh>
    <rPh sb="11" eb="13">
      <t>シタマワ</t>
    </rPh>
    <rPh sb="20" eb="22">
      <t>シサン</t>
    </rPh>
    <rPh sb="23" eb="26">
      <t>ロウキュウカ</t>
    </rPh>
    <rPh sb="27" eb="28">
      <t>スス</t>
    </rPh>
    <rPh sb="34" eb="36">
      <t>コンゴ</t>
    </rPh>
    <rPh sb="59" eb="60">
      <t>オコナ</t>
    </rPh>
    <rPh sb="66" eb="68">
      <t>キョウヨウ</t>
    </rPh>
    <rPh sb="68" eb="70">
      <t>カイシ</t>
    </rPh>
    <rPh sb="74" eb="75">
      <t>ネン</t>
    </rPh>
    <rPh sb="79" eb="81">
      <t>ゲンザイ</t>
    </rPh>
    <rPh sb="85" eb="91">
      <t>ホウテイタイヨウネンスウ</t>
    </rPh>
    <rPh sb="92" eb="94">
      <t>ケイカ</t>
    </rPh>
    <rPh sb="96" eb="98">
      <t>カンキョ</t>
    </rPh>
    <rPh sb="99" eb="101">
      <t>ソンザイ</t>
    </rPh>
    <rPh sb="108" eb="109">
      <t>ホン</t>
    </rPh>
    <rPh sb="109" eb="111">
      <t>ジギョウ</t>
    </rPh>
    <rPh sb="112" eb="114">
      <t>カンキョ</t>
    </rPh>
    <rPh sb="115" eb="118">
      <t>ヒカクテキ</t>
    </rPh>
    <rPh sb="118" eb="119">
      <t>アタラ</t>
    </rPh>
    <rPh sb="121" eb="124">
      <t>ホンカクテキ</t>
    </rPh>
    <rPh sb="125" eb="127">
      <t>カンキョ</t>
    </rPh>
    <rPh sb="128" eb="130">
      <t>コウシン</t>
    </rPh>
    <rPh sb="131" eb="133">
      <t>トウメン</t>
    </rPh>
    <rPh sb="133" eb="134">
      <t>ショウ</t>
    </rPh>
    <rPh sb="139" eb="141">
      <t>コンゴ</t>
    </rPh>
    <rPh sb="142" eb="144">
      <t>テンケン</t>
    </rPh>
    <rPh sb="145" eb="147">
      <t>シンダン</t>
    </rPh>
    <rPh sb="148" eb="151">
      <t>テイキテキ</t>
    </rPh>
    <rPh sb="152" eb="154">
      <t>ジッシ</t>
    </rPh>
    <rPh sb="158" eb="160">
      <t>イジ</t>
    </rPh>
    <rPh sb="160" eb="162">
      <t>カンリ</t>
    </rPh>
    <rPh sb="163" eb="164">
      <t>ツト</t>
    </rPh>
    <phoneticPr fontId="4"/>
  </si>
  <si>
    <t>　本事業は、複数の小規模処理区から構成されており、汚水処理原価は高く、経費回収率が低いことから厳しい経営環境にあります。
　本事業単独による経費回収率の上昇は見込めない状況にありますので、更なる水洗化率向上を図り、集合処理4事業（公共、特環、漁集、農集）会計全体での経営健全化を図ります。
　平成29年度に策定した経営戦略については、計画のローリングを行い、将来の経営予測に努めます。</t>
    <rPh sb="1" eb="2">
      <t>ホン</t>
    </rPh>
    <rPh sb="2" eb="4">
      <t>ジギョウ</t>
    </rPh>
    <rPh sb="6" eb="8">
      <t>フクスウ</t>
    </rPh>
    <rPh sb="9" eb="12">
      <t>ショウキボ</t>
    </rPh>
    <rPh sb="12" eb="14">
      <t>ショリ</t>
    </rPh>
    <rPh sb="14" eb="15">
      <t>ク</t>
    </rPh>
    <rPh sb="17" eb="19">
      <t>コウセイ</t>
    </rPh>
    <rPh sb="25" eb="27">
      <t>オスイ</t>
    </rPh>
    <rPh sb="27" eb="29">
      <t>ショリ</t>
    </rPh>
    <rPh sb="29" eb="31">
      <t>ゲンカ</t>
    </rPh>
    <rPh sb="32" eb="33">
      <t>タカ</t>
    </rPh>
    <rPh sb="35" eb="37">
      <t>ケイヒ</t>
    </rPh>
    <rPh sb="37" eb="39">
      <t>カイシュウ</t>
    </rPh>
    <rPh sb="39" eb="40">
      <t>リツ</t>
    </rPh>
    <rPh sb="41" eb="42">
      <t>ヒク</t>
    </rPh>
    <rPh sb="47" eb="48">
      <t>キビ</t>
    </rPh>
    <rPh sb="50" eb="52">
      <t>ケイエイ</t>
    </rPh>
    <rPh sb="52" eb="54">
      <t>カンキョウ</t>
    </rPh>
    <rPh sb="62" eb="63">
      <t>ホン</t>
    </rPh>
    <rPh sb="63" eb="65">
      <t>ジギョウ</t>
    </rPh>
    <rPh sb="65" eb="67">
      <t>タンドク</t>
    </rPh>
    <rPh sb="70" eb="75">
      <t>ケイヒカイシュウリツ</t>
    </rPh>
    <rPh sb="76" eb="78">
      <t>ジョウショウ</t>
    </rPh>
    <rPh sb="79" eb="81">
      <t>ミコ</t>
    </rPh>
    <rPh sb="84" eb="86">
      <t>ジョウキョウ</t>
    </rPh>
    <rPh sb="94" eb="95">
      <t>サラ</t>
    </rPh>
    <rPh sb="97" eb="100">
      <t>スイセンカ</t>
    </rPh>
    <rPh sb="100" eb="101">
      <t>リツ</t>
    </rPh>
    <rPh sb="101" eb="103">
      <t>コウジョウ</t>
    </rPh>
    <rPh sb="104" eb="105">
      <t>ハカ</t>
    </rPh>
    <rPh sb="107" eb="109">
      <t>シュウゴウ</t>
    </rPh>
    <rPh sb="109" eb="111">
      <t>ショリ</t>
    </rPh>
    <rPh sb="112" eb="114">
      <t>ジギョウ</t>
    </rPh>
    <rPh sb="115" eb="117">
      <t>コウキョウ</t>
    </rPh>
    <rPh sb="118" eb="120">
      <t>トクカン</t>
    </rPh>
    <rPh sb="121" eb="123">
      <t>ギョシュウ</t>
    </rPh>
    <rPh sb="124" eb="126">
      <t>ノウシュウ</t>
    </rPh>
    <rPh sb="127" eb="129">
      <t>カイケイ</t>
    </rPh>
    <rPh sb="129" eb="131">
      <t>ゼンタイ</t>
    </rPh>
    <rPh sb="133" eb="135">
      <t>ケイエイ</t>
    </rPh>
    <rPh sb="135" eb="138">
      <t>ケンゼンカ</t>
    </rPh>
    <rPh sb="139" eb="140">
      <t>ハカ</t>
    </rPh>
    <rPh sb="146" eb="148">
      <t>ヘイセイ</t>
    </rPh>
    <rPh sb="150" eb="152">
      <t>ネンド</t>
    </rPh>
    <rPh sb="153" eb="155">
      <t>サクテイ</t>
    </rPh>
    <rPh sb="157" eb="159">
      <t>ケイエイ</t>
    </rPh>
    <rPh sb="159" eb="161">
      <t>センリャク</t>
    </rPh>
    <rPh sb="167" eb="169">
      <t>ケイカク</t>
    </rPh>
    <rPh sb="176" eb="177">
      <t>オコナ</t>
    </rPh>
    <rPh sb="179" eb="181">
      <t>ショウライ</t>
    </rPh>
    <rPh sb="182" eb="184">
      <t>ケイエイ</t>
    </rPh>
    <rPh sb="184" eb="186">
      <t>ヨソク</t>
    </rPh>
    <rPh sb="187" eb="18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</si>
</sst>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FAE-4FFB-82A8-01841F0E37E9}"/>
            </c:ext>
          </c:extLst>
        </c:ser>
        <c:dLbls>
          <c:showLegendKey val="0"/>
          <c:showVal val="0"/>
          <c:showCatName val="0"/>
          <c:showSerName val="0"/>
          <c:showPercent val="0"/>
          <c:showBubbleSize val="0"/>
        </c:dLbls>
        <c:gapWidth val="150"/>
        <c:axId val="476511960"/>
        <c:axId val="47650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5FAE-4FFB-82A8-01841F0E37E9}"/>
            </c:ext>
          </c:extLst>
        </c:ser>
        <c:dLbls>
          <c:showLegendKey val="0"/>
          <c:showVal val="0"/>
          <c:showCatName val="0"/>
          <c:showSerName val="0"/>
          <c:showPercent val="0"/>
          <c:showBubbleSize val="0"/>
        </c:dLbls>
        <c:marker val="1"/>
        <c:smooth val="0"/>
        <c:axId val="476511960"/>
        <c:axId val="476502944"/>
      </c:lineChart>
      <c:dateAx>
        <c:axId val="476511960"/>
        <c:scaling>
          <c:orientation val="minMax"/>
        </c:scaling>
        <c:delete val="1"/>
        <c:axPos val="b"/>
        <c:numFmt formatCode="&quot;H&quot;yy" sourceLinked="1"/>
        <c:majorTickMark val="none"/>
        <c:minorTickMark val="none"/>
        <c:tickLblPos val="none"/>
        <c:crossAx val="476502944"/>
        <c:crosses val="autoZero"/>
        <c:auto val="1"/>
        <c:lblOffset val="100"/>
        <c:baseTimeUnit val="years"/>
      </c:dateAx>
      <c:valAx>
        <c:axId val="4765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51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29.02</c:v>
                </c:pt>
                <c:pt idx="1">
                  <c:v>26.2</c:v>
                </c:pt>
                <c:pt idx="2">
                  <c:v>26.09</c:v>
                </c:pt>
                <c:pt idx="3">
                  <c:v>25.09</c:v>
                </c:pt>
                <c:pt idx="4">
                  <c:v>26.79</c:v>
                </c:pt>
              </c:numCache>
            </c:numRef>
          </c:val>
          <c:extLst xmlns:c16r2="http://schemas.microsoft.com/office/drawing/2015/06/chart">
            <c:ext xmlns:c16="http://schemas.microsoft.com/office/drawing/2014/chart" uri="{C3380CC4-5D6E-409C-BE32-E72D297353CC}">
              <c16:uniqueId val="{00000000-5E36-47A5-8D9C-2BA376A5131D}"/>
            </c:ext>
          </c:extLst>
        </c:ser>
        <c:dLbls>
          <c:showLegendKey val="0"/>
          <c:showVal val="0"/>
          <c:showCatName val="0"/>
          <c:showSerName val="0"/>
          <c:showPercent val="0"/>
          <c:showBubbleSize val="0"/>
        </c:dLbls>
        <c:gapWidth val="150"/>
        <c:axId val="175950312"/>
        <c:axId val="175951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5E36-47A5-8D9C-2BA376A5131D}"/>
            </c:ext>
          </c:extLst>
        </c:ser>
        <c:dLbls>
          <c:showLegendKey val="0"/>
          <c:showVal val="0"/>
          <c:showCatName val="0"/>
          <c:showSerName val="0"/>
          <c:showPercent val="0"/>
          <c:showBubbleSize val="0"/>
        </c:dLbls>
        <c:marker val="1"/>
        <c:smooth val="0"/>
        <c:axId val="175950312"/>
        <c:axId val="175951096"/>
      </c:lineChart>
      <c:dateAx>
        <c:axId val="175950312"/>
        <c:scaling>
          <c:orientation val="minMax"/>
        </c:scaling>
        <c:delete val="1"/>
        <c:axPos val="b"/>
        <c:numFmt formatCode="&quot;H&quot;yy" sourceLinked="1"/>
        <c:majorTickMark val="none"/>
        <c:minorTickMark val="none"/>
        <c:tickLblPos val="none"/>
        <c:crossAx val="175951096"/>
        <c:crosses val="autoZero"/>
        <c:auto val="1"/>
        <c:lblOffset val="100"/>
        <c:baseTimeUnit val="years"/>
      </c:dateAx>
      <c:valAx>
        <c:axId val="17595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5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83.97</c:v>
                </c:pt>
                <c:pt idx="1">
                  <c:v>84.63</c:v>
                </c:pt>
                <c:pt idx="2">
                  <c:v>84.14</c:v>
                </c:pt>
                <c:pt idx="3">
                  <c:v>84.85</c:v>
                </c:pt>
                <c:pt idx="4">
                  <c:v>85.91</c:v>
                </c:pt>
              </c:numCache>
            </c:numRef>
          </c:val>
          <c:extLst xmlns:c16r2="http://schemas.microsoft.com/office/drawing/2015/06/chart">
            <c:ext xmlns:c16="http://schemas.microsoft.com/office/drawing/2014/chart" uri="{C3380CC4-5D6E-409C-BE32-E72D297353CC}">
              <c16:uniqueId val="{00000000-4CC7-4616-AF70-4509ECEA2D2A}"/>
            </c:ext>
          </c:extLst>
        </c:ser>
        <c:dLbls>
          <c:showLegendKey val="0"/>
          <c:showVal val="0"/>
          <c:showCatName val="0"/>
          <c:showSerName val="0"/>
          <c:showPercent val="0"/>
          <c:showBubbleSize val="0"/>
        </c:dLbls>
        <c:gapWidth val="150"/>
        <c:axId val="175951880"/>
        <c:axId val="17594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4CC7-4616-AF70-4509ECEA2D2A}"/>
            </c:ext>
          </c:extLst>
        </c:ser>
        <c:dLbls>
          <c:showLegendKey val="0"/>
          <c:showVal val="0"/>
          <c:showCatName val="0"/>
          <c:showSerName val="0"/>
          <c:showPercent val="0"/>
          <c:showBubbleSize val="0"/>
        </c:dLbls>
        <c:marker val="1"/>
        <c:smooth val="0"/>
        <c:axId val="175951880"/>
        <c:axId val="175949920"/>
      </c:lineChart>
      <c:dateAx>
        <c:axId val="175951880"/>
        <c:scaling>
          <c:orientation val="minMax"/>
        </c:scaling>
        <c:delete val="1"/>
        <c:axPos val="b"/>
        <c:numFmt formatCode="&quot;H&quot;yy" sourceLinked="1"/>
        <c:majorTickMark val="none"/>
        <c:minorTickMark val="none"/>
        <c:tickLblPos val="none"/>
        <c:crossAx val="175949920"/>
        <c:crosses val="autoZero"/>
        <c:auto val="1"/>
        <c:lblOffset val="100"/>
        <c:baseTimeUnit val="years"/>
      </c:dateAx>
      <c:valAx>
        <c:axId val="1759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5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109.03</c:v>
                </c:pt>
                <c:pt idx="1">
                  <c:v>104.95</c:v>
                </c:pt>
                <c:pt idx="2">
                  <c:v>119.94</c:v>
                </c:pt>
                <c:pt idx="3">
                  <c:v>115.59</c:v>
                </c:pt>
                <c:pt idx="4">
                  <c:v>110.31</c:v>
                </c:pt>
              </c:numCache>
            </c:numRef>
          </c:val>
          <c:extLst xmlns:c16r2="http://schemas.microsoft.com/office/drawing/2015/06/chart">
            <c:ext xmlns:c16="http://schemas.microsoft.com/office/drawing/2014/chart" uri="{C3380CC4-5D6E-409C-BE32-E72D297353CC}">
              <c16:uniqueId val="{00000000-F0F3-4349-9874-3CB1526E6218}"/>
            </c:ext>
          </c:extLst>
        </c:ser>
        <c:dLbls>
          <c:showLegendKey val="0"/>
          <c:showVal val="0"/>
          <c:showCatName val="0"/>
          <c:showSerName val="0"/>
          <c:showPercent val="0"/>
          <c:showBubbleSize val="0"/>
        </c:dLbls>
        <c:gapWidth val="150"/>
        <c:axId val="476510784"/>
        <c:axId val="47650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xmlns:c16r2="http://schemas.microsoft.com/office/drawing/2015/06/chart">
            <c:ext xmlns:c16="http://schemas.microsoft.com/office/drawing/2014/chart" uri="{C3380CC4-5D6E-409C-BE32-E72D297353CC}">
              <c16:uniqueId val="{00000001-F0F3-4349-9874-3CB1526E6218}"/>
            </c:ext>
          </c:extLst>
        </c:ser>
        <c:dLbls>
          <c:showLegendKey val="0"/>
          <c:showVal val="0"/>
          <c:showCatName val="0"/>
          <c:showSerName val="0"/>
          <c:showPercent val="0"/>
          <c:showBubbleSize val="0"/>
        </c:dLbls>
        <c:marker val="1"/>
        <c:smooth val="0"/>
        <c:axId val="476510784"/>
        <c:axId val="476500592"/>
      </c:lineChart>
      <c:dateAx>
        <c:axId val="476510784"/>
        <c:scaling>
          <c:orientation val="minMax"/>
        </c:scaling>
        <c:delete val="1"/>
        <c:axPos val="b"/>
        <c:numFmt formatCode="&quot;H&quot;yy" sourceLinked="1"/>
        <c:majorTickMark val="none"/>
        <c:minorTickMark val="none"/>
        <c:tickLblPos val="none"/>
        <c:crossAx val="476500592"/>
        <c:crosses val="autoZero"/>
        <c:auto val="1"/>
        <c:lblOffset val="100"/>
        <c:baseTimeUnit val="years"/>
      </c:dateAx>
      <c:valAx>
        <c:axId val="47650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5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5.0599999999999996</c:v>
                </c:pt>
                <c:pt idx="1">
                  <c:v>9.7100000000000009</c:v>
                </c:pt>
                <c:pt idx="2">
                  <c:v>12.8</c:v>
                </c:pt>
                <c:pt idx="3">
                  <c:v>15.89</c:v>
                </c:pt>
                <c:pt idx="4">
                  <c:v>18.989999999999998</c:v>
                </c:pt>
              </c:numCache>
            </c:numRef>
          </c:val>
          <c:extLst xmlns:c16r2="http://schemas.microsoft.com/office/drawing/2015/06/chart">
            <c:ext xmlns:c16="http://schemas.microsoft.com/office/drawing/2014/chart" uri="{C3380CC4-5D6E-409C-BE32-E72D297353CC}">
              <c16:uniqueId val="{00000000-20E2-42D1-A4D5-4FF9BD4129CE}"/>
            </c:ext>
          </c:extLst>
        </c:ser>
        <c:dLbls>
          <c:showLegendKey val="0"/>
          <c:showVal val="0"/>
          <c:showCatName val="0"/>
          <c:showSerName val="0"/>
          <c:showPercent val="0"/>
          <c:showBubbleSize val="0"/>
        </c:dLbls>
        <c:gapWidth val="150"/>
        <c:axId val="483087792"/>
        <c:axId val="48308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xmlns:c16r2="http://schemas.microsoft.com/office/drawing/2015/06/chart">
            <c:ext xmlns:c16="http://schemas.microsoft.com/office/drawing/2014/chart" uri="{C3380CC4-5D6E-409C-BE32-E72D297353CC}">
              <c16:uniqueId val="{00000001-20E2-42D1-A4D5-4FF9BD4129CE}"/>
            </c:ext>
          </c:extLst>
        </c:ser>
        <c:dLbls>
          <c:showLegendKey val="0"/>
          <c:showVal val="0"/>
          <c:showCatName val="0"/>
          <c:showSerName val="0"/>
          <c:showPercent val="0"/>
          <c:showBubbleSize val="0"/>
        </c:dLbls>
        <c:marker val="1"/>
        <c:smooth val="0"/>
        <c:axId val="483087792"/>
        <c:axId val="483085832"/>
      </c:lineChart>
      <c:dateAx>
        <c:axId val="483087792"/>
        <c:scaling>
          <c:orientation val="minMax"/>
        </c:scaling>
        <c:delete val="1"/>
        <c:axPos val="b"/>
        <c:numFmt formatCode="&quot;H&quot;yy" sourceLinked="1"/>
        <c:majorTickMark val="none"/>
        <c:minorTickMark val="none"/>
        <c:tickLblPos val="none"/>
        <c:crossAx val="483085832"/>
        <c:crosses val="autoZero"/>
        <c:auto val="1"/>
        <c:lblOffset val="100"/>
        <c:baseTimeUnit val="years"/>
      </c:dateAx>
      <c:valAx>
        <c:axId val="48308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08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D1-49F0-AD0E-148F1AE34CC3}"/>
            </c:ext>
          </c:extLst>
        </c:ser>
        <c:dLbls>
          <c:showLegendKey val="0"/>
          <c:showVal val="0"/>
          <c:showCatName val="0"/>
          <c:showSerName val="0"/>
          <c:showPercent val="0"/>
          <c:showBubbleSize val="0"/>
        </c:dLbls>
        <c:gapWidth val="150"/>
        <c:axId val="483089752"/>
        <c:axId val="48308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CD1-49F0-AD0E-148F1AE34CC3}"/>
            </c:ext>
          </c:extLst>
        </c:ser>
        <c:dLbls>
          <c:showLegendKey val="0"/>
          <c:showVal val="0"/>
          <c:showCatName val="0"/>
          <c:showSerName val="0"/>
          <c:showPercent val="0"/>
          <c:showBubbleSize val="0"/>
        </c:dLbls>
        <c:marker val="1"/>
        <c:smooth val="0"/>
        <c:axId val="483089752"/>
        <c:axId val="483087008"/>
      </c:lineChart>
      <c:dateAx>
        <c:axId val="483089752"/>
        <c:scaling>
          <c:orientation val="minMax"/>
        </c:scaling>
        <c:delete val="1"/>
        <c:axPos val="b"/>
        <c:numFmt formatCode="&quot;H&quot;yy" sourceLinked="1"/>
        <c:majorTickMark val="none"/>
        <c:minorTickMark val="none"/>
        <c:tickLblPos val="none"/>
        <c:crossAx val="483087008"/>
        <c:crosses val="autoZero"/>
        <c:auto val="1"/>
        <c:lblOffset val="100"/>
        <c:baseTimeUnit val="years"/>
      </c:dateAx>
      <c:valAx>
        <c:axId val="48308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08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B4-481E-92F4-48580088D530}"/>
            </c:ext>
          </c:extLst>
        </c:ser>
        <c:dLbls>
          <c:showLegendKey val="0"/>
          <c:showVal val="0"/>
          <c:showCatName val="0"/>
          <c:showSerName val="0"/>
          <c:showPercent val="0"/>
          <c:showBubbleSize val="0"/>
        </c:dLbls>
        <c:gapWidth val="150"/>
        <c:axId val="483091320"/>
        <c:axId val="48309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xmlns:c16r2="http://schemas.microsoft.com/office/drawing/2015/06/chart">
            <c:ext xmlns:c16="http://schemas.microsoft.com/office/drawing/2014/chart" uri="{C3380CC4-5D6E-409C-BE32-E72D297353CC}">
              <c16:uniqueId val="{00000001-7FB4-481E-92F4-48580088D530}"/>
            </c:ext>
          </c:extLst>
        </c:ser>
        <c:dLbls>
          <c:showLegendKey val="0"/>
          <c:showVal val="0"/>
          <c:showCatName val="0"/>
          <c:showSerName val="0"/>
          <c:showPercent val="0"/>
          <c:showBubbleSize val="0"/>
        </c:dLbls>
        <c:marker val="1"/>
        <c:smooth val="0"/>
        <c:axId val="483091320"/>
        <c:axId val="483093672"/>
      </c:lineChart>
      <c:dateAx>
        <c:axId val="483091320"/>
        <c:scaling>
          <c:orientation val="minMax"/>
        </c:scaling>
        <c:delete val="1"/>
        <c:axPos val="b"/>
        <c:numFmt formatCode="&quot;H&quot;yy" sourceLinked="1"/>
        <c:majorTickMark val="none"/>
        <c:minorTickMark val="none"/>
        <c:tickLblPos val="none"/>
        <c:crossAx val="483093672"/>
        <c:crosses val="autoZero"/>
        <c:auto val="1"/>
        <c:lblOffset val="100"/>
        <c:baseTimeUnit val="years"/>
      </c:dateAx>
      <c:valAx>
        <c:axId val="48309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09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37.35</c:v>
                </c:pt>
                <c:pt idx="1">
                  <c:v>62.23</c:v>
                </c:pt>
                <c:pt idx="2">
                  <c:v>58.34</c:v>
                </c:pt>
                <c:pt idx="3">
                  <c:v>92.35</c:v>
                </c:pt>
                <c:pt idx="4">
                  <c:v>104.29</c:v>
                </c:pt>
              </c:numCache>
            </c:numRef>
          </c:val>
          <c:extLst xmlns:c16r2="http://schemas.microsoft.com/office/drawing/2015/06/chart">
            <c:ext xmlns:c16="http://schemas.microsoft.com/office/drawing/2014/chart" uri="{C3380CC4-5D6E-409C-BE32-E72D297353CC}">
              <c16:uniqueId val="{00000000-D5F0-4D48-B29F-ADF1FCF02F67}"/>
            </c:ext>
          </c:extLst>
        </c:ser>
        <c:dLbls>
          <c:showLegendKey val="0"/>
          <c:showVal val="0"/>
          <c:showCatName val="0"/>
          <c:showSerName val="0"/>
          <c:showPercent val="0"/>
          <c:showBubbleSize val="0"/>
        </c:dLbls>
        <c:gapWidth val="150"/>
        <c:axId val="483097200"/>
        <c:axId val="48309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xmlns:c16r2="http://schemas.microsoft.com/office/drawing/2015/06/chart">
            <c:ext xmlns:c16="http://schemas.microsoft.com/office/drawing/2014/chart" uri="{C3380CC4-5D6E-409C-BE32-E72D297353CC}">
              <c16:uniqueId val="{00000001-D5F0-4D48-B29F-ADF1FCF02F67}"/>
            </c:ext>
          </c:extLst>
        </c:ser>
        <c:dLbls>
          <c:showLegendKey val="0"/>
          <c:showVal val="0"/>
          <c:showCatName val="0"/>
          <c:showSerName val="0"/>
          <c:showPercent val="0"/>
          <c:showBubbleSize val="0"/>
        </c:dLbls>
        <c:marker val="1"/>
        <c:smooth val="0"/>
        <c:axId val="483097200"/>
        <c:axId val="483096808"/>
      </c:lineChart>
      <c:dateAx>
        <c:axId val="483097200"/>
        <c:scaling>
          <c:orientation val="minMax"/>
        </c:scaling>
        <c:delete val="1"/>
        <c:axPos val="b"/>
        <c:numFmt formatCode="&quot;H&quot;yy" sourceLinked="1"/>
        <c:majorTickMark val="none"/>
        <c:minorTickMark val="none"/>
        <c:tickLblPos val="none"/>
        <c:crossAx val="483096808"/>
        <c:crosses val="autoZero"/>
        <c:auto val="1"/>
        <c:lblOffset val="100"/>
        <c:baseTimeUnit val="years"/>
      </c:dateAx>
      <c:valAx>
        <c:axId val="48309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09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237.8</c:v>
                </c:pt>
                <c:pt idx="1">
                  <c:v>203.84</c:v>
                </c:pt>
                <c:pt idx="2">
                  <c:v>323.56</c:v>
                </c:pt>
                <c:pt idx="3" formatCode="#,##0.00;&quot;△&quot;#,##0.00">
                  <c:v>0</c:v>
                </c:pt>
                <c:pt idx="4">
                  <c:v>173.09</c:v>
                </c:pt>
              </c:numCache>
            </c:numRef>
          </c:val>
          <c:extLst xmlns:c16r2="http://schemas.microsoft.com/office/drawing/2015/06/chart">
            <c:ext xmlns:c16="http://schemas.microsoft.com/office/drawing/2014/chart" uri="{C3380CC4-5D6E-409C-BE32-E72D297353CC}">
              <c16:uniqueId val="{00000000-8517-4F5F-975D-71BDC1CB5359}"/>
            </c:ext>
          </c:extLst>
        </c:ser>
        <c:dLbls>
          <c:showLegendKey val="0"/>
          <c:showVal val="0"/>
          <c:showCatName val="0"/>
          <c:showSerName val="0"/>
          <c:showPercent val="0"/>
          <c:showBubbleSize val="0"/>
        </c:dLbls>
        <c:gapWidth val="150"/>
        <c:axId val="483097984"/>
        <c:axId val="48309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8517-4F5F-975D-71BDC1CB5359}"/>
            </c:ext>
          </c:extLst>
        </c:ser>
        <c:dLbls>
          <c:showLegendKey val="0"/>
          <c:showVal val="0"/>
          <c:showCatName val="0"/>
          <c:showSerName val="0"/>
          <c:showPercent val="0"/>
          <c:showBubbleSize val="0"/>
        </c:dLbls>
        <c:marker val="1"/>
        <c:smooth val="0"/>
        <c:axId val="483097984"/>
        <c:axId val="483096024"/>
      </c:lineChart>
      <c:dateAx>
        <c:axId val="483097984"/>
        <c:scaling>
          <c:orientation val="minMax"/>
        </c:scaling>
        <c:delete val="1"/>
        <c:axPos val="b"/>
        <c:numFmt formatCode="&quot;H&quot;yy" sourceLinked="1"/>
        <c:majorTickMark val="none"/>
        <c:minorTickMark val="none"/>
        <c:tickLblPos val="none"/>
        <c:crossAx val="483096024"/>
        <c:crosses val="autoZero"/>
        <c:auto val="1"/>
        <c:lblOffset val="100"/>
        <c:baseTimeUnit val="years"/>
      </c:dateAx>
      <c:valAx>
        <c:axId val="48309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0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49.92</c:v>
                </c:pt>
                <c:pt idx="1">
                  <c:v>55.36</c:v>
                </c:pt>
                <c:pt idx="2">
                  <c:v>56.71</c:v>
                </c:pt>
                <c:pt idx="3">
                  <c:v>61.15</c:v>
                </c:pt>
                <c:pt idx="4">
                  <c:v>57.5</c:v>
                </c:pt>
              </c:numCache>
            </c:numRef>
          </c:val>
          <c:extLst xmlns:c16r2="http://schemas.microsoft.com/office/drawing/2015/06/chart">
            <c:ext xmlns:c16="http://schemas.microsoft.com/office/drawing/2014/chart" uri="{C3380CC4-5D6E-409C-BE32-E72D297353CC}">
              <c16:uniqueId val="{00000000-8414-45F5-AE25-DF93232301AD}"/>
            </c:ext>
          </c:extLst>
        </c:ser>
        <c:dLbls>
          <c:showLegendKey val="0"/>
          <c:showVal val="0"/>
          <c:showCatName val="0"/>
          <c:showSerName val="0"/>
          <c:showPercent val="0"/>
          <c:showBubbleSize val="0"/>
        </c:dLbls>
        <c:gapWidth val="150"/>
        <c:axId val="483096416"/>
        <c:axId val="17595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8414-45F5-AE25-DF93232301AD}"/>
            </c:ext>
          </c:extLst>
        </c:ser>
        <c:dLbls>
          <c:showLegendKey val="0"/>
          <c:showVal val="0"/>
          <c:showCatName val="0"/>
          <c:showSerName val="0"/>
          <c:showPercent val="0"/>
          <c:showBubbleSize val="0"/>
        </c:dLbls>
        <c:marker val="1"/>
        <c:smooth val="0"/>
        <c:axId val="483096416"/>
        <c:axId val="175951488"/>
      </c:lineChart>
      <c:dateAx>
        <c:axId val="483096416"/>
        <c:scaling>
          <c:orientation val="minMax"/>
        </c:scaling>
        <c:delete val="1"/>
        <c:axPos val="b"/>
        <c:numFmt formatCode="&quot;H&quot;yy" sourceLinked="1"/>
        <c:majorTickMark val="none"/>
        <c:minorTickMark val="none"/>
        <c:tickLblPos val="none"/>
        <c:crossAx val="175951488"/>
        <c:crosses val="autoZero"/>
        <c:auto val="1"/>
        <c:lblOffset val="100"/>
        <c:baseTimeUnit val="years"/>
      </c:dateAx>
      <c:valAx>
        <c:axId val="1759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09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364.86</c:v>
                </c:pt>
                <c:pt idx="1">
                  <c:v>330.62</c:v>
                </c:pt>
                <c:pt idx="2">
                  <c:v>324.13</c:v>
                </c:pt>
                <c:pt idx="3">
                  <c:v>301.41000000000003</c:v>
                </c:pt>
                <c:pt idx="4">
                  <c:v>321.10000000000002</c:v>
                </c:pt>
              </c:numCache>
            </c:numRef>
          </c:val>
          <c:extLst xmlns:c16r2="http://schemas.microsoft.com/office/drawing/2015/06/chart">
            <c:ext xmlns:c16="http://schemas.microsoft.com/office/drawing/2014/chart" uri="{C3380CC4-5D6E-409C-BE32-E72D297353CC}">
              <c16:uniqueId val="{00000000-4D7B-4EA0-B601-D3F54750CE8A}"/>
            </c:ext>
          </c:extLst>
        </c:ser>
        <c:dLbls>
          <c:showLegendKey val="0"/>
          <c:showVal val="0"/>
          <c:showCatName val="0"/>
          <c:showSerName val="0"/>
          <c:showPercent val="0"/>
          <c:showBubbleSize val="0"/>
        </c:dLbls>
        <c:gapWidth val="150"/>
        <c:axId val="175946784"/>
        <c:axId val="17594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4D7B-4EA0-B601-D3F54750CE8A}"/>
            </c:ext>
          </c:extLst>
        </c:ser>
        <c:dLbls>
          <c:showLegendKey val="0"/>
          <c:showVal val="0"/>
          <c:showCatName val="0"/>
          <c:showSerName val="0"/>
          <c:showPercent val="0"/>
          <c:showBubbleSize val="0"/>
        </c:dLbls>
        <c:marker val="1"/>
        <c:smooth val="0"/>
        <c:axId val="175946784"/>
        <c:axId val="175948744"/>
      </c:lineChart>
      <c:dateAx>
        <c:axId val="175946784"/>
        <c:scaling>
          <c:orientation val="minMax"/>
        </c:scaling>
        <c:delete val="1"/>
        <c:axPos val="b"/>
        <c:numFmt formatCode="&quot;H&quot;yy" sourceLinked="1"/>
        <c:majorTickMark val="none"/>
        <c:minorTickMark val="none"/>
        <c:tickLblPos val="none"/>
        <c:crossAx val="175948744"/>
        <c:crosses val="autoZero"/>
        <c:auto val="1"/>
        <c:lblOffset val="100"/>
        <c:baseTimeUnit val="years"/>
      </c:dateAx>
      <c:valAx>
        <c:axId val="17594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46"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天草市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78252</v>
      </c>
      <c r="AM8" s="51"/>
      <c r="AN8" s="51"/>
      <c r="AO8" s="51"/>
      <c r="AP8" s="51"/>
      <c r="AQ8" s="51"/>
      <c r="AR8" s="51"/>
      <c r="AS8" s="51"/>
      <c r="AT8" s="46">
        <f>データ!T6</f>
        <v>683.82</v>
      </c>
      <c r="AU8" s="46"/>
      <c r="AV8" s="46"/>
      <c r="AW8" s="46"/>
      <c r="AX8" s="46"/>
      <c r="AY8" s="46"/>
      <c r="AZ8" s="46"/>
      <c r="BA8" s="46"/>
      <c r="BB8" s="46">
        <f>データ!U6</f>
        <v>114.43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80.2</v>
      </c>
      <c r="J10" s="46"/>
      <c r="K10" s="46"/>
      <c r="L10" s="46"/>
      <c r="M10" s="46"/>
      <c r="N10" s="46"/>
      <c r="O10" s="46"/>
      <c r="P10" s="46">
        <f>データ!P6</f>
        <v>1.32</v>
      </c>
      <c r="Q10" s="46"/>
      <c r="R10" s="46"/>
      <c r="S10" s="46"/>
      <c r="T10" s="46"/>
      <c r="U10" s="46"/>
      <c r="V10" s="46"/>
      <c r="W10" s="46">
        <f>データ!Q6</f>
        <v>95.18</v>
      </c>
      <c r="X10" s="46"/>
      <c r="Y10" s="46"/>
      <c r="Z10" s="46"/>
      <c r="AA10" s="46"/>
      <c r="AB10" s="46"/>
      <c r="AC10" s="46"/>
      <c r="AD10" s="51">
        <f>データ!R6</f>
        <v>3740</v>
      </c>
      <c r="AE10" s="51"/>
      <c r="AF10" s="51"/>
      <c r="AG10" s="51"/>
      <c r="AH10" s="51"/>
      <c r="AI10" s="51"/>
      <c r="AJ10" s="51"/>
      <c r="AK10" s="2"/>
      <c r="AL10" s="51">
        <f>データ!V6</f>
        <v>1022</v>
      </c>
      <c r="AM10" s="51"/>
      <c r="AN10" s="51"/>
      <c r="AO10" s="51"/>
      <c r="AP10" s="51"/>
      <c r="AQ10" s="51"/>
      <c r="AR10" s="51"/>
      <c r="AS10" s="51"/>
      <c r="AT10" s="46">
        <f>データ!W6</f>
        <v>0.54</v>
      </c>
      <c r="AU10" s="46"/>
      <c r="AV10" s="46"/>
      <c r="AW10" s="46"/>
      <c r="AX10" s="46"/>
      <c r="AY10" s="46"/>
      <c r="AZ10" s="46"/>
      <c r="BA10" s="46"/>
      <c r="BB10" s="46">
        <f>データ!X6</f>
        <v>1892.59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vJoImn9n/GYzL7ZbsqLRxAxPw/5XIsmDTC44fMNcni8ck7J6pHFnsDWHd+hAWcS2zq3kzv6GHqpLFYd9JjN1wQ==" saltValue="u0hGmLuQPLWwYER1+Rgm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432156</v>
      </c>
      <c r="D6" s="33">
        <f t="shared" si="3"/>
        <v>46</v>
      </c>
      <c r="E6" s="33">
        <f t="shared" si="3"/>
        <v>17</v>
      </c>
      <c r="F6" s="33">
        <f t="shared" si="3"/>
        <v>5</v>
      </c>
      <c r="G6" s="33">
        <f t="shared" si="3"/>
        <v>0</v>
      </c>
      <c r="H6" s="33" t="str">
        <f t="shared" si="3"/>
        <v>熊本県　天草市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80.2</v>
      </c>
      <c r="P6" s="34">
        <f t="shared" si="3"/>
        <v>1.32</v>
      </c>
      <c r="Q6" s="34">
        <f t="shared" si="3"/>
        <v>95.18</v>
      </c>
      <c r="R6" s="34">
        <f t="shared" si="3"/>
        <v>3740</v>
      </c>
      <c r="S6" s="34">
        <f t="shared" si="3"/>
        <v>78252</v>
      </c>
      <c r="T6" s="34">
        <f t="shared" si="3"/>
        <v>683.82</v>
      </c>
      <c r="U6" s="34">
        <f t="shared" si="3"/>
        <v>114.43</v>
      </c>
      <c r="V6" s="34">
        <f t="shared" si="3"/>
        <v>1022</v>
      </c>
      <c r="W6" s="34">
        <f t="shared" si="3"/>
        <v>0.54</v>
      </c>
      <c r="X6" s="34">
        <f t="shared" si="3"/>
        <v>1892.59</v>
      </c>
      <c r="Y6" s="35">
        <f>IF(Y7="",NA(),Y7)</f>
        <v>109.03</v>
      </c>
      <c r="Z6" s="35">
        <f t="shared" ref="Z6:AH6" si="4">IF(Z7="",NA(),Z7)</f>
        <v>104.95</v>
      </c>
      <c r="AA6" s="35">
        <f t="shared" si="4"/>
        <v>119.94</v>
      </c>
      <c r="AB6" s="35">
        <f t="shared" si="4"/>
        <v>115.59</v>
      </c>
      <c r="AC6" s="35">
        <f t="shared" si="4"/>
        <v>110.31</v>
      </c>
      <c r="AD6" s="35">
        <f t="shared" si="4"/>
        <v>99.66</v>
      </c>
      <c r="AE6" s="35">
        <f t="shared" si="4"/>
        <v>100.95</v>
      </c>
      <c r="AF6" s="35">
        <f t="shared" si="4"/>
        <v>101.77</v>
      </c>
      <c r="AG6" s="35">
        <f t="shared" si="4"/>
        <v>103.6</v>
      </c>
      <c r="AH6" s="35">
        <f t="shared" si="4"/>
        <v>106.37</v>
      </c>
      <c r="AI6" s="34" t="str">
        <f>IF(AI7="","",IF(AI7="-","【-】","【"&amp;SUBSTITUTE(TEXT(AI7,"#,##0.00"),"-","△")&amp;"】"))</f>
        <v>【104.99】</v>
      </c>
      <c r="AJ6" s="34">
        <f>IF(AJ7="",NA(),AJ7)</f>
        <v>0</v>
      </c>
      <c r="AK6" s="34">
        <f t="shared" ref="AK6:AS6" si="5">IF(AK7="",NA(),AK7)</f>
        <v>0</v>
      </c>
      <c r="AL6" s="34">
        <f t="shared" si="5"/>
        <v>0</v>
      </c>
      <c r="AM6" s="34">
        <f t="shared" si="5"/>
        <v>0</v>
      </c>
      <c r="AN6" s="34">
        <f t="shared" si="5"/>
        <v>0</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37.35</v>
      </c>
      <c r="AV6" s="35">
        <f t="shared" ref="AV6:BD6" si="6">IF(AV7="",NA(),AV7)</f>
        <v>62.23</v>
      </c>
      <c r="AW6" s="35">
        <f t="shared" si="6"/>
        <v>58.34</v>
      </c>
      <c r="AX6" s="35">
        <f t="shared" si="6"/>
        <v>92.35</v>
      </c>
      <c r="AY6" s="35">
        <f t="shared" si="6"/>
        <v>104.29</v>
      </c>
      <c r="AZ6" s="35">
        <f t="shared" si="6"/>
        <v>31.84</v>
      </c>
      <c r="BA6" s="35">
        <f t="shared" si="6"/>
        <v>29.91</v>
      </c>
      <c r="BB6" s="35">
        <f t="shared" si="6"/>
        <v>29.54</v>
      </c>
      <c r="BC6" s="35">
        <f t="shared" si="6"/>
        <v>26.99</v>
      </c>
      <c r="BD6" s="35">
        <f t="shared" si="6"/>
        <v>29.13</v>
      </c>
      <c r="BE6" s="34" t="str">
        <f>IF(BE7="","",IF(BE7="-","【-】","【"&amp;SUBSTITUTE(TEXT(BE7,"#,##0.00"),"-","△")&amp;"】"))</f>
        <v>【32.80】</v>
      </c>
      <c r="BF6" s="35">
        <f>IF(BF7="",NA(),BF7)</f>
        <v>237.8</v>
      </c>
      <c r="BG6" s="35">
        <f t="shared" ref="BG6:BO6" si="7">IF(BG7="",NA(),BG7)</f>
        <v>203.84</v>
      </c>
      <c r="BH6" s="35">
        <f t="shared" si="7"/>
        <v>323.56</v>
      </c>
      <c r="BI6" s="34">
        <f t="shared" si="7"/>
        <v>0</v>
      </c>
      <c r="BJ6" s="35">
        <f t="shared" si="7"/>
        <v>173.09</v>
      </c>
      <c r="BK6" s="35">
        <f t="shared" si="7"/>
        <v>974.93</v>
      </c>
      <c r="BL6" s="35">
        <f t="shared" si="7"/>
        <v>855.8</v>
      </c>
      <c r="BM6" s="35">
        <f t="shared" si="7"/>
        <v>789.46</v>
      </c>
      <c r="BN6" s="35">
        <f t="shared" si="7"/>
        <v>826.83</v>
      </c>
      <c r="BO6" s="35">
        <f t="shared" si="7"/>
        <v>867.83</v>
      </c>
      <c r="BP6" s="34" t="str">
        <f>IF(BP7="","",IF(BP7="-","【-】","【"&amp;SUBSTITUTE(TEXT(BP7,"#,##0.00"),"-","△")&amp;"】"))</f>
        <v>【832.52】</v>
      </c>
      <c r="BQ6" s="35">
        <f>IF(BQ7="",NA(),BQ7)</f>
        <v>49.92</v>
      </c>
      <c r="BR6" s="35">
        <f t="shared" ref="BR6:BZ6" si="8">IF(BR7="",NA(),BR7)</f>
        <v>55.36</v>
      </c>
      <c r="BS6" s="35">
        <f t="shared" si="8"/>
        <v>56.71</v>
      </c>
      <c r="BT6" s="35">
        <f t="shared" si="8"/>
        <v>61.15</v>
      </c>
      <c r="BU6" s="35">
        <f t="shared" si="8"/>
        <v>57.5</v>
      </c>
      <c r="BV6" s="35">
        <f t="shared" si="8"/>
        <v>55.32</v>
      </c>
      <c r="BW6" s="35">
        <f t="shared" si="8"/>
        <v>59.8</v>
      </c>
      <c r="BX6" s="35">
        <f t="shared" si="8"/>
        <v>57.77</v>
      </c>
      <c r="BY6" s="35">
        <f t="shared" si="8"/>
        <v>57.31</v>
      </c>
      <c r="BZ6" s="35">
        <f t="shared" si="8"/>
        <v>57.08</v>
      </c>
      <c r="CA6" s="34" t="str">
        <f>IF(CA7="","",IF(CA7="-","【-】","【"&amp;SUBSTITUTE(TEXT(CA7,"#,##0.00"),"-","△")&amp;"】"))</f>
        <v>【60.94】</v>
      </c>
      <c r="CB6" s="35">
        <f>IF(CB7="",NA(),CB7)</f>
        <v>364.86</v>
      </c>
      <c r="CC6" s="35">
        <f t="shared" ref="CC6:CK6" si="9">IF(CC7="",NA(),CC7)</f>
        <v>330.62</v>
      </c>
      <c r="CD6" s="35">
        <f t="shared" si="9"/>
        <v>324.13</v>
      </c>
      <c r="CE6" s="35">
        <f t="shared" si="9"/>
        <v>301.41000000000003</v>
      </c>
      <c r="CF6" s="35">
        <f t="shared" si="9"/>
        <v>321.10000000000002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29.02</v>
      </c>
      <c r="CN6" s="35">
        <f t="shared" ref="CN6:CV6" si="10">IF(CN7="",NA(),CN7)</f>
        <v>26.2</v>
      </c>
      <c r="CO6" s="35">
        <f t="shared" si="10"/>
        <v>26.09</v>
      </c>
      <c r="CP6" s="35">
        <f t="shared" si="10"/>
        <v>25.09</v>
      </c>
      <c r="CQ6" s="35">
        <f t="shared" si="10"/>
        <v>26.79</v>
      </c>
      <c r="CR6" s="35">
        <f t="shared" si="10"/>
        <v>60.65</v>
      </c>
      <c r="CS6" s="35">
        <f t="shared" si="10"/>
        <v>51.75</v>
      </c>
      <c r="CT6" s="35">
        <f t="shared" si="10"/>
        <v>50.68</v>
      </c>
      <c r="CU6" s="35">
        <f t="shared" si="10"/>
        <v>50.14</v>
      </c>
      <c r="CV6" s="35">
        <f t="shared" si="10"/>
        <v>54.83</v>
      </c>
      <c r="CW6" s="34" t="str">
        <f>IF(CW7="","",IF(CW7="-","【-】","【"&amp;SUBSTITUTE(TEXT(CW7,"#,##0.00"),"-","△")&amp;"】"))</f>
        <v>【54.84】</v>
      </c>
      <c r="CX6" s="35">
        <f>IF(CX7="",NA(),CX7)</f>
        <v>83.97</v>
      </c>
      <c r="CY6" s="35">
        <f t="shared" ref="CY6:DG6" si="11">IF(CY7="",NA(),CY7)</f>
        <v>84.63</v>
      </c>
      <c r="CZ6" s="35">
        <f t="shared" si="11"/>
        <v>84.14</v>
      </c>
      <c r="DA6" s="35">
        <f t="shared" si="11"/>
        <v>84.85</v>
      </c>
      <c r="DB6" s="35">
        <f t="shared" si="11"/>
        <v>85.91</v>
      </c>
      <c r="DC6" s="35">
        <f t="shared" si="11"/>
        <v>84.58</v>
      </c>
      <c r="DD6" s="35">
        <f t="shared" si="11"/>
        <v>84.84</v>
      </c>
      <c r="DE6" s="35">
        <f t="shared" si="11"/>
        <v>84.86</v>
      </c>
      <c r="DF6" s="35">
        <f t="shared" si="11"/>
        <v>84.98</v>
      </c>
      <c r="DG6" s="35">
        <f t="shared" si="11"/>
        <v>84.7</v>
      </c>
      <c r="DH6" s="34" t="str">
        <f>IF(DH7="","",IF(DH7="-","【-】","【"&amp;SUBSTITUTE(TEXT(DH7,"#,##0.00"),"-","△")&amp;"】"))</f>
        <v>【86.60】</v>
      </c>
      <c r="DI6" s="35">
        <f>IF(DI7="",NA(),DI7)</f>
        <v>5.0599999999999996</v>
      </c>
      <c r="DJ6" s="35">
        <f t="shared" ref="DJ6:DR6" si="12">IF(DJ7="",NA(),DJ7)</f>
        <v>9.7100000000000009</v>
      </c>
      <c r="DK6" s="35">
        <f t="shared" si="12"/>
        <v>12.8</v>
      </c>
      <c r="DL6" s="35">
        <f t="shared" si="12"/>
        <v>15.89</v>
      </c>
      <c r="DM6" s="35">
        <f t="shared" si="12"/>
        <v>18.989999999999998</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432156</v>
      </c>
      <c r="D7" s="37">
        <v>46</v>
      </c>
      <c r="E7" s="37">
        <v>17</v>
      </c>
      <c r="F7" s="37">
        <v>5</v>
      </c>
      <c r="G7" s="37">
        <v>0</v>
      </c>
      <c r="H7" s="37" t="s">
        <v>96</v>
      </c>
      <c r="I7" s="37" t="s">
        <v>97</v>
      </c>
      <c r="J7" s="37" t="s">
        <v>98</v>
      </c>
      <c r="K7" s="37" t="s">
        <v>99</v>
      </c>
      <c r="L7" s="37" t="s">
        <v>100</v>
      </c>
      <c r="M7" s="37" t="s">
        <v>101</v>
      </c>
      <c r="N7" s="38" t="s">
        <v>102</v>
      </c>
      <c r="O7" s="38">
        <v>80.2</v>
      </c>
      <c r="P7" s="38">
        <v>1.32</v>
      </c>
      <c r="Q7" s="38">
        <v>95.18</v>
      </c>
      <c r="R7" s="38">
        <v>3740</v>
      </c>
      <c r="S7" s="38">
        <v>78252</v>
      </c>
      <c r="T7" s="38">
        <v>683.82</v>
      </c>
      <c r="U7" s="38">
        <v>114.43</v>
      </c>
      <c r="V7" s="38">
        <v>1022</v>
      </c>
      <c r="W7" s="38">
        <v>0.54</v>
      </c>
      <c r="X7" s="38">
        <v>1892.59</v>
      </c>
      <c r="Y7" s="38">
        <v>109.03</v>
      </c>
      <c r="Z7" s="38">
        <v>104.95</v>
      </c>
      <c r="AA7" s="38">
        <v>119.94</v>
      </c>
      <c r="AB7" s="38">
        <v>115.59</v>
      </c>
      <c r="AC7" s="38">
        <v>110.31</v>
      </c>
      <c r="AD7" s="38">
        <v>99.66</v>
      </c>
      <c r="AE7" s="38">
        <v>100.95</v>
      </c>
      <c r="AF7" s="38">
        <v>101.77</v>
      </c>
      <c r="AG7" s="38">
        <v>103.6</v>
      </c>
      <c r="AH7" s="38">
        <v>106.37</v>
      </c>
      <c r="AI7" s="38">
        <v>104.99</v>
      </c>
      <c r="AJ7" s="38">
        <v>0</v>
      </c>
      <c r="AK7" s="38">
        <v>0</v>
      </c>
      <c r="AL7" s="38">
        <v>0</v>
      </c>
      <c r="AM7" s="38">
        <v>0</v>
      </c>
      <c r="AN7" s="38">
        <v>0</v>
      </c>
      <c r="AO7" s="38">
        <v>225.39</v>
      </c>
      <c r="AP7" s="38">
        <v>224.04</v>
      </c>
      <c r="AQ7" s="38">
        <v>227.4</v>
      </c>
      <c r="AR7" s="38">
        <v>193.99</v>
      </c>
      <c r="AS7" s="38">
        <v>139.02000000000001</v>
      </c>
      <c r="AT7" s="38">
        <v>121.19</v>
      </c>
      <c r="AU7" s="38">
        <v>37.35</v>
      </c>
      <c r="AV7" s="38">
        <v>62.23</v>
      </c>
      <c r="AW7" s="38">
        <v>58.34</v>
      </c>
      <c r="AX7" s="38">
        <v>92.35</v>
      </c>
      <c r="AY7" s="38">
        <v>104.29</v>
      </c>
      <c r="AZ7" s="38">
        <v>31.84</v>
      </c>
      <c r="BA7" s="38">
        <v>29.91</v>
      </c>
      <c r="BB7" s="38">
        <v>29.54</v>
      </c>
      <c r="BC7" s="38">
        <v>26.99</v>
      </c>
      <c r="BD7" s="38">
        <v>29.13</v>
      </c>
      <c r="BE7" s="38">
        <v>32.799999999999997</v>
      </c>
      <c r="BF7" s="38">
        <v>237.8</v>
      </c>
      <c r="BG7" s="38">
        <v>203.84</v>
      </c>
      <c r="BH7" s="38">
        <v>323.56</v>
      </c>
      <c r="BI7" s="38">
        <v>0</v>
      </c>
      <c r="BJ7" s="38">
        <v>173.09</v>
      </c>
      <c r="BK7" s="38">
        <v>974.93</v>
      </c>
      <c r="BL7" s="38">
        <v>855.8</v>
      </c>
      <c r="BM7" s="38">
        <v>789.46</v>
      </c>
      <c r="BN7" s="38">
        <v>826.83</v>
      </c>
      <c r="BO7" s="38">
        <v>867.83</v>
      </c>
      <c r="BP7" s="38">
        <v>832.52</v>
      </c>
      <c r="BQ7" s="38">
        <v>49.92</v>
      </c>
      <c r="BR7" s="38">
        <v>55.36</v>
      </c>
      <c r="BS7" s="38">
        <v>56.71</v>
      </c>
      <c r="BT7" s="38">
        <v>61.15</v>
      </c>
      <c r="BU7" s="38">
        <v>57.5</v>
      </c>
      <c r="BV7" s="38">
        <v>55.32</v>
      </c>
      <c r="BW7" s="38">
        <v>59.8</v>
      </c>
      <c r="BX7" s="38">
        <v>57.77</v>
      </c>
      <c r="BY7" s="38">
        <v>57.31</v>
      </c>
      <c r="BZ7" s="38">
        <v>57.08</v>
      </c>
      <c r="CA7" s="38">
        <v>60.94</v>
      </c>
      <c r="CB7" s="38">
        <v>364.86</v>
      </c>
      <c r="CC7" s="38">
        <v>330.62</v>
      </c>
      <c r="CD7" s="38">
        <v>324.13</v>
      </c>
      <c r="CE7" s="38">
        <v>301.41000000000003</v>
      </c>
      <c r="CF7" s="38">
        <v>321.10000000000002</v>
      </c>
      <c r="CG7" s="38">
        <v>283.17</v>
      </c>
      <c r="CH7" s="38">
        <v>263.76</v>
      </c>
      <c r="CI7" s="38">
        <v>274.35000000000002</v>
      </c>
      <c r="CJ7" s="38">
        <v>273.52</v>
      </c>
      <c r="CK7" s="38">
        <v>274.99</v>
      </c>
      <c r="CL7" s="38">
        <v>253.04</v>
      </c>
      <c r="CM7" s="38">
        <v>29.02</v>
      </c>
      <c r="CN7" s="38">
        <v>26.2</v>
      </c>
      <c r="CO7" s="38">
        <v>26.09</v>
      </c>
      <c r="CP7" s="38">
        <v>25.09</v>
      </c>
      <c r="CQ7" s="38">
        <v>26.79</v>
      </c>
      <c r="CR7" s="38">
        <v>60.65</v>
      </c>
      <c r="CS7" s="38">
        <v>51.75</v>
      </c>
      <c r="CT7" s="38">
        <v>50.68</v>
      </c>
      <c r="CU7" s="38">
        <v>50.14</v>
      </c>
      <c r="CV7" s="38">
        <v>54.83</v>
      </c>
      <c r="CW7" s="38">
        <v>54.84</v>
      </c>
      <c r="CX7" s="38">
        <v>83.97</v>
      </c>
      <c r="CY7" s="38">
        <v>84.63</v>
      </c>
      <c r="CZ7" s="38">
        <v>84.14</v>
      </c>
      <c r="DA7" s="38">
        <v>84.85</v>
      </c>
      <c r="DB7" s="38">
        <v>85.91</v>
      </c>
      <c r="DC7" s="38">
        <v>84.58</v>
      </c>
      <c r="DD7" s="38">
        <v>84.84</v>
      </c>
      <c r="DE7" s="38">
        <v>84.86</v>
      </c>
      <c r="DF7" s="38">
        <v>84.98</v>
      </c>
      <c r="DG7" s="38">
        <v>84.7</v>
      </c>
      <c r="DH7" s="38">
        <v>86.6</v>
      </c>
      <c r="DI7" s="38">
        <v>5.0599999999999996</v>
      </c>
      <c r="DJ7" s="38">
        <v>9.7100000000000009</v>
      </c>
      <c r="DK7" s="38">
        <v>12.8</v>
      </c>
      <c r="DL7" s="38">
        <v>15.89</v>
      </c>
      <c r="DM7" s="38">
        <v>18.989999999999998</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sukeiei82</cp:lastModifiedBy>
  <cp:lastPrinted>2022-01-13T04:10:33Z</cp:lastPrinted>
  <dcterms:created xsi:type="dcterms:W3CDTF">2021-12-03T07:35:18Z</dcterms:created>
  <dcterms:modified xsi:type="dcterms:W3CDTF">2022-01-13T05:05:34Z</dcterms:modified>
  <cp:category/>
</cp:coreProperties>
</file>