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653\Desktop\公営企業に係る経営比較分析表（令和2年度決算）の分析等について\提出\"/>
    </mc:Choice>
  </mc:AlternateContent>
  <workbookProtection workbookAlgorithmName="SHA-512" workbookHashValue="uUIg7lt5Uusynw0i+NXijQVYoE5sT5xpFa+5n2hhoqww0mAaWhB2rnwfwh9I3Ag4pPifxqSBXv8nphmzTGyTUw==" workbookSaltValue="4ksH6ihtJjpZApMCTsULg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E85" i="4"/>
  <c r="BB10" i="4"/>
  <c r="AD10" i="4"/>
  <c r="W10" i="4"/>
  <c r="P10" i="4"/>
  <c r="B10" i="4"/>
  <c r="BB8" i="4"/>
  <c r="AT8" i="4"/>
  <c r="AD8" i="4"/>
  <c r="W8" i="4"/>
  <c r="B8" i="4"/>
  <c r="B6" i="4"/>
</calcChain>
</file>

<file path=xl/sharedStrings.xml><?xml version="1.0" encoding="utf-8"?>
<sst xmlns="http://schemas.openxmlformats.org/spreadsheetml/2006/main" count="231" uniqueCount="116">
  <si>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</si>
  <si>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</si>
  <si>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</si>
  <si>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</si>
  <si>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</si>
  <si>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</si>
  <si>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</si>
  <si>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</si>
  <si>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</si>
  <si>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</si>
  <si>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</si>
  <si>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</si>
  <si>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</si>
  <si>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</si>
  <si>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</si>
  <si>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</si>
  <si>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</si>
  <si>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</si>
  <si>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</si>
  <si>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</si>
  <si>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</si>
  <si>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</si>
  <si>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</si>
  <si>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</si>
  <si>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</si>
  <si>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</si>
  <si>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</si>
  <si>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</si>
  <si>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</si>
  <si>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</si>
  <si>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</si>
  <si>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</si>
  <si>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</si>
  <si>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</si>
  <si>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</si>
  <si>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</si>
  <si>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</si>
  <si>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</si>
  <si>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</si>
  <si>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</si>
  <si>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</si>
  <si>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</si>
  <si>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</si>
  <si>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</si>
  <si>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</si>
  <si>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</si>
  <si>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</si>
  <si>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</si>
  <si>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</si>
  <si>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</si>
  <si>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</si>
  <si>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</si>
  <si>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</si>
  <si>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</si>
  <si>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</si>
  <si>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</si>
  <si>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</si>
  <si>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</si>
  <si>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</si>
  <si>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</si>
  <si>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</si>
  <si>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</si>
  <si>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</si>
  <si>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</si>
  <si>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</si>
  <si>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</si>
  <si>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</si>
  <si>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</si>
  <si>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</si>
  <si>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</si>
  <si>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</si>
  <si>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</si>
  <si>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</si>
  <si>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</si>
  <si>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</si>
  <si>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</si>
  <si>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</si>
  <si>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</si>
  <si>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</si>
  <si>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</si>
  <si>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</si>
  <si>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</si>
  <si>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</si>
  <si>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</si>
  <si>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</si>
  <si>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</si>
  <si>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</si>
  <si>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</si>
  <si>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</si>
  <si>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</si>
  <si>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</si>
  <si>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</si>
  <si>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</si>
  <si>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</si>
  <si>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</si>
  <si>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</si>
  <si>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宇城市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</si>
  <si>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</si>
  <si>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</si>
  <si>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</si>
  <si>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</si>
  <si>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</si>
  <si>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</si>
  <si>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</si>
  <si>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</si>
  <si>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</si>
  <si>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</si>
  <si>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</si>
  <si>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</si>
  <si>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</si>
  <si>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</si>
  <si>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</si>
  <si>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</si>
  <si>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将来的に安定した下水道事業サービスを持続していくためには、料金水準適正化の検討・経費の削減・更なる下水道接続の加入促進を実施し、汚水処理原価を減少させ、一般会計からの繰入金を減少させていく必要がある。
　また、Ｈ28年度に策定した中長期的な経営の基本計画である「経営戦略」に沿って、経営基盤の強化と財政マネジメントの向上に取り組むことが必要である。</t>
    <phoneticPr fontId="4"/>
  </si>
  <si>
    <t>　有形固定資産減価償却率は、新たな施設投資を行っていないことから上昇傾向にある。汚水処理場施設・管渠の老朽化は年々進んでいるので、長寿命化計画等に基づいて、適切な施設の改築更新を行っていく。</t>
    <rPh sb="14" eb="15">
      <t>アラ</t>
    </rPh>
    <rPh sb="17" eb="21">
      <t>シセツトウシ</t>
    </rPh>
    <rPh sb="22" eb="23">
      <t>オコナ</t>
    </rPh>
    <rPh sb="32" eb="36">
      <t>ジョウショウケイコウ</t>
    </rPh>
    <phoneticPr fontId="4"/>
  </si>
  <si>
    <t>　概ね100%前後を推移しているが、一般会計からの基準外繰出金を受け入れているためである。繰出金は減少傾向にあり、今後の施設更新等に要する費用を確保するために、維持管理費の節減等による更なる費用削減に努める。
　企業債残高対事業規模比率について、現在のところ平均値を下回っており、新規の資本的投資を行っていないため減少傾向となっている。今後の投資規模については、適切であるかを分析し経営改善を図っていく。
　流動比率については、極めて高い値になっているが、公共下水道・特定環境保全公共下水道・農業集落排水事業を１つの会計で処理しており、他会計補助金を現金で受け入れていることによるものである。
　経費回収率について今年度急増しているが、経費算定方法を見直したことによるもので、物理的な要因によるものではない。今後とも農業集落排水の利点を周知するなどして、加入促進等による経費回収率向上に努めていく。
　汚水処理原価については、経費回収率同様、算定方法の見直しにより汚水処理費が減少した結果、低下している。引き続き接続率向上の取組みを行い、有収水量を増加させ改善していく。
　水洗化率については、平均値を下回っていることから、農業集落排水の利点を周知するなどして、更なる加入促進を行い、接続率向上を図っていく。</t>
    <rPh sb="1" eb="2">
      <t>オオム</t>
    </rPh>
    <rPh sb="7" eb="9">
      <t>ゼンゴ</t>
    </rPh>
    <rPh sb="10" eb="12">
      <t>スイイ</t>
    </rPh>
    <rPh sb="18" eb="20">
      <t>イッパン</t>
    </rPh>
    <rPh sb="20" eb="22">
      <t>カイケイ</t>
    </rPh>
    <rPh sb="25" eb="28">
      <t>キジュンガイ</t>
    </rPh>
    <rPh sb="32" eb="33">
      <t>ウ</t>
    </rPh>
    <rPh sb="34" eb="35">
      <t>イ</t>
    </rPh>
    <rPh sb="45" eb="47">
      <t>クリダ</t>
    </rPh>
    <rPh sb="47" eb="48">
      <t>キン</t>
    </rPh>
    <rPh sb="49" eb="53">
      <t>ゲンショウケイコウ</t>
    </rPh>
    <rPh sb="140" eb="142">
      <t>シンキ</t>
    </rPh>
    <rPh sb="143" eb="148">
      <t>シホンテキトウシ</t>
    </rPh>
    <rPh sb="149" eb="150">
      <t>オコナ</t>
    </rPh>
    <rPh sb="157" eb="161">
      <t>ゲンショウケイコウ</t>
    </rPh>
    <rPh sb="268" eb="274">
      <t>タカイケイホジョキン</t>
    </rPh>
    <rPh sb="275" eb="277">
      <t>ゲンキン</t>
    </rPh>
    <rPh sb="278" eb="279">
      <t>ウ</t>
    </rPh>
    <rPh sb="280" eb="281">
      <t>イ</t>
    </rPh>
    <rPh sb="307" eb="310">
      <t>コンネンド</t>
    </rPh>
    <rPh sb="310" eb="312">
      <t>キュウゾウ</t>
    </rPh>
    <rPh sb="318" eb="322">
      <t>ケイヒサンテイ</t>
    </rPh>
    <rPh sb="322" eb="324">
      <t>ホウホウ</t>
    </rPh>
    <rPh sb="325" eb="327">
      <t>ミナオ</t>
    </rPh>
    <rPh sb="338" eb="341">
      <t>ブツリテキ</t>
    </rPh>
    <rPh sb="342" eb="344">
      <t>ヨウイン</t>
    </rPh>
    <rPh sb="413" eb="420">
      <t>ケイヒカイシュウリツドウヨウ</t>
    </rPh>
    <rPh sb="421" eb="425">
      <t>サンテイホウホウ</t>
    </rPh>
    <rPh sb="426" eb="428">
      <t>ミナオ</t>
    </rPh>
    <rPh sb="438" eb="440">
      <t>ゲンショウ</t>
    </rPh>
    <rPh sb="442" eb="444">
      <t>ケッカ</t>
    </rPh>
    <rPh sb="445" eb="447">
      <t>テイカ</t>
    </rPh>
    <rPh sb="452" eb="453">
      <t>ヒ</t>
    </rPh>
    <rPh sb="454" eb="455">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</si>
</sst>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803-4AD5-9939-F83577A546D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2803-4AD5-9939-F83577A546D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55.1</c:v>
                </c:pt>
                <c:pt idx="1">
                  <c:v>55.59</c:v>
                </c:pt>
                <c:pt idx="2">
                  <c:v>54.46</c:v>
                </c:pt>
                <c:pt idx="3">
                  <c:v>55.14</c:v>
                </c:pt>
                <c:pt idx="4">
                  <c:v>54.66</c:v>
                </c:pt>
              </c:numCache>
            </c:numRef>
          </c:val>
          <c:extLst>
            <c:ext xmlns:c16="http://schemas.microsoft.com/office/drawing/2014/chart" uri="{C3380CC4-5D6E-409C-BE32-E72D297353CC}">
              <c16:uniqueId val="{00000000-215E-475B-8D77-B355A5C5D05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215E-475B-8D77-B355A5C5D05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70.97</c:v>
                </c:pt>
                <c:pt idx="1">
                  <c:v>71.459999999999994</c:v>
                </c:pt>
                <c:pt idx="2">
                  <c:v>71.430000000000007</c:v>
                </c:pt>
                <c:pt idx="3">
                  <c:v>72.010000000000005</c:v>
                </c:pt>
                <c:pt idx="4">
                  <c:v>71.680000000000007</c:v>
                </c:pt>
              </c:numCache>
            </c:numRef>
          </c:val>
          <c:extLst>
            <c:ext xmlns:c16="http://schemas.microsoft.com/office/drawing/2014/chart" uri="{C3380CC4-5D6E-409C-BE32-E72D297353CC}">
              <c16:uniqueId val="{00000000-0149-430A-BDFC-F23C6A76BCE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0149-430A-BDFC-F23C6A76BCE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99.46</c:v>
                </c:pt>
                <c:pt idx="1">
                  <c:v>100.35</c:v>
                </c:pt>
                <c:pt idx="2">
                  <c:v>97.94</c:v>
                </c:pt>
                <c:pt idx="3">
                  <c:v>99.92</c:v>
                </c:pt>
                <c:pt idx="4">
                  <c:v>107.18</c:v>
                </c:pt>
              </c:numCache>
            </c:numRef>
          </c:val>
          <c:extLst>
            <c:ext xmlns:c16="http://schemas.microsoft.com/office/drawing/2014/chart" uri="{C3380CC4-5D6E-409C-BE32-E72D297353CC}">
              <c16:uniqueId val="{00000000-CB3E-4DBA-81AF-A6829AC1B2A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99.66</c:v>
                </c:pt>
                <c:pt idx="1">
                  <c:v>100.95</c:v>
                </c:pt>
                <c:pt idx="2">
                  <c:v>101.77</c:v>
                </c:pt>
                <c:pt idx="3">
                  <c:v>103.6</c:v>
                </c:pt>
                <c:pt idx="4">
                  <c:v>106.37</c:v>
                </c:pt>
              </c:numCache>
            </c:numRef>
          </c:val>
          <c:smooth val="0"/>
          <c:extLst>
            <c:ext xmlns:c16="http://schemas.microsoft.com/office/drawing/2014/chart" uri="{C3380CC4-5D6E-409C-BE32-E72D297353CC}">
              <c16:uniqueId val="{00000001-CB3E-4DBA-81AF-A6829AC1B2A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23</c:v>
                </c:pt>
                <c:pt idx="1">
                  <c:v>25.84</c:v>
                </c:pt>
                <c:pt idx="2">
                  <c:v>28.6</c:v>
                </c:pt>
                <c:pt idx="3">
                  <c:v>31.33</c:v>
                </c:pt>
                <c:pt idx="4">
                  <c:v>34.090000000000003</c:v>
                </c:pt>
              </c:numCache>
            </c:numRef>
          </c:val>
          <c:extLst>
            <c:ext xmlns:c16="http://schemas.microsoft.com/office/drawing/2014/chart" uri="{C3380CC4-5D6E-409C-BE32-E72D297353CC}">
              <c16:uniqueId val="{00000000-73F7-43CC-B148-70C83D031D5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22.9</c:v>
                </c:pt>
                <c:pt idx="1">
                  <c:v>24.87</c:v>
                </c:pt>
                <c:pt idx="2">
                  <c:v>24.13</c:v>
                </c:pt>
                <c:pt idx="3">
                  <c:v>23.06</c:v>
                </c:pt>
                <c:pt idx="4">
                  <c:v>20.34</c:v>
                </c:pt>
              </c:numCache>
            </c:numRef>
          </c:val>
          <c:smooth val="0"/>
          <c:extLst>
            <c:ext xmlns:c16="http://schemas.microsoft.com/office/drawing/2014/chart" uri="{C3380CC4-5D6E-409C-BE32-E72D297353CC}">
              <c16:uniqueId val="{00000001-73F7-43CC-B148-70C83D031D5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472-457A-85FF-D1E9C7C992A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472-457A-85FF-D1E9C7C992A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3D1-49E0-8641-C62AE759282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225.39</c:v>
                </c:pt>
                <c:pt idx="1">
                  <c:v>224.04</c:v>
                </c:pt>
                <c:pt idx="2">
                  <c:v>227.4</c:v>
                </c:pt>
                <c:pt idx="3">
                  <c:v>193.99</c:v>
                </c:pt>
                <c:pt idx="4">
                  <c:v>139.02000000000001</c:v>
                </c:pt>
              </c:numCache>
            </c:numRef>
          </c:val>
          <c:smooth val="0"/>
          <c:extLst>
            <c:ext xmlns:c16="http://schemas.microsoft.com/office/drawing/2014/chart" uri="{C3380CC4-5D6E-409C-BE32-E72D297353CC}">
              <c16:uniqueId val="{00000001-73D1-49E0-8641-C62AE759282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394.7</c:v>
                </c:pt>
                <c:pt idx="1">
                  <c:v>419.42</c:v>
                </c:pt>
                <c:pt idx="2">
                  <c:v>441.54</c:v>
                </c:pt>
                <c:pt idx="3">
                  <c:v>433.52</c:v>
                </c:pt>
                <c:pt idx="4">
                  <c:v>485.4</c:v>
                </c:pt>
              </c:numCache>
            </c:numRef>
          </c:val>
          <c:extLst>
            <c:ext xmlns:c16="http://schemas.microsoft.com/office/drawing/2014/chart" uri="{C3380CC4-5D6E-409C-BE32-E72D297353CC}">
              <c16:uniqueId val="{00000000-D13D-439D-BE7E-F30FFD8DC17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31.84</c:v>
                </c:pt>
                <c:pt idx="1">
                  <c:v>29.91</c:v>
                </c:pt>
                <c:pt idx="2">
                  <c:v>29.54</c:v>
                </c:pt>
                <c:pt idx="3">
                  <c:v>26.99</c:v>
                </c:pt>
                <c:pt idx="4">
                  <c:v>29.13</c:v>
                </c:pt>
              </c:numCache>
            </c:numRef>
          </c:val>
          <c:smooth val="0"/>
          <c:extLst>
            <c:ext xmlns:c16="http://schemas.microsoft.com/office/drawing/2014/chart" uri="{C3380CC4-5D6E-409C-BE32-E72D297353CC}">
              <c16:uniqueId val="{00000001-D13D-439D-BE7E-F30FFD8DC17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807.87</c:v>
                </c:pt>
                <c:pt idx="1">
                  <c:v>683.2</c:v>
                </c:pt>
                <c:pt idx="2">
                  <c:v>596.91999999999996</c:v>
                </c:pt>
                <c:pt idx="3">
                  <c:v>548.12</c:v>
                </c:pt>
                <c:pt idx="4">
                  <c:v>493.5</c:v>
                </c:pt>
              </c:numCache>
            </c:numRef>
          </c:val>
          <c:extLst>
            <c:ext xmlns:c16="http://schemas.microsoft.com/office/drawing/2014/chart" uri="{C3380CC4-5D6E-409C-BE32-E72D297353CC}">
              <c16:uniqueId val="{00000000-3AB0-4AE5-A6F7-8D549418F51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3AB0-4AE5-A6F7-8D549418F51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38.29</c:v>
                </c:pt>
                <c:pt idx="1">
                  <c:v>44.96</c:v>
                </c:pt>
                <c:pt idx="2">
                  <c:v>51.56</c:v>
                </c:pt>
                <c:pt idx="3">
                  <c:v>51.71</c:v>
                </c:pt>
                <c:pt idx="4">
                  <c:v>92.29</c:v>
                </c:pt>
              </c:numCache>
            </c:numRef>
          </c:val>
          <c:extLst>
            <c:ext xmlns:c16="http://schemas.microsoft.com/office/drawing/2014/chart" uri="{C3380CC4-5D6E-409C-BE32-E72D297353CC}">
              <c16:uniqueId val="{00000000-3259-4A12-BF8E-4BC69D31C76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3259-4A12-BF8E-4BC69D31C76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367.93</c:v>
                </c:pt>
                <c:pt idx="1">
                  <c:v>315.2</c:v>
                </c:pt>
                <c:pt idx="2">
                  <c:v>286.68</c:v>
                </c:pt>
                <c:pt idx="3">
                  <c:v>281.26</c:v>
                </c:pt>
                <c:pt idx="4">
                  <c:v>157.01</c:v>
                </c:pt>
              </c:numCache>
            </c:numRef>
          </c:val>
          <c:extLst>
            <c:ext xmlns:c16="http://schemas.microsoft.com/office/drawing/2014/chart" uri="{C3380CC4-5D6E-409C-BE32-E72D297353CC}">
              <c16:uniqueId val="{00000000-5E72-4F3F-AAD4-9055D05FA5A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5E72-4F3F-AAD4-9055D05FA5A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E13" zoomScale="85" zoomScaleNormal="85" workbookViewId="0">
      <selection activeCell="AF25" sqref="AF2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熊本県　宇城市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58351</v>
      </c>
      <c r="AM8" s="51"/>
      <c r="AN8" s="51"/>
      <c r="AO8" s="51"/>
      <c r="AP8" s="51"/>
      <c r="AQ8" s="51"/>
      <c r="AR8" s="51"/>
      <c r="AS8" s="51"/>
      <c r="AT8" s="46">
        <f>データ!T6</f>
        <v>188.61</v>
      </c>
      <c r="AU8" s="46"/>
      <c r="AV8" s="46"/>
      <c r="AW8" s="46"/>
      <c r="AX8" s="46"/>
      <c r="AY8" s="46"/>
      <c r="AZ8" s="46"/>
      <c r="BA8" s="46"/>
      <c r="BB8" s="46">
        <f>データ!U6</f>
        <v>309.37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72.52</v>
      </c>
      <c r="J10" s="46"/>
      <c r="K10" s="46"/>
      <c r="L10" s="46"/>
      <c r="M10" s="46"/>
      <c r="N10" s="46"/>
      <c r="O10" s="46"/>
      <c r="P10" s="46">
        <f>データ!P6</f>
        <v>9.7899999999999991</v>
      </c>
      <c r="Q10" s="46"/>
      <c r="R10" s="46"/>
      <c r="S10" s="46"/>
      <c r="T10" s="46"/>
      <c r="U10" s="46"/>
      <c r="V10" s="46"/>
      <c r="W10" s="46">
        <f>データ!Q6</f>
        <v>100</v>
      </c>
      <c r="X10" s="46"/>
      <c r="Y10" s="46"/>
      <c r="Z10" s="46"/>
      <c r="AA10" s="46"/>
      <c r="AB10" s="46"/>
      <c r="AC10" s="46"/>
      <c r="AD10" s="51">
        <f>データ!R6</f>
        <v>3560</v>
      </c>
      <c r="AE10" s="51"/>
      <c r="AF10" s="51"/>
      <c r="AG10" s="51"/>
      <c r="AH10" s="51"/>
      <c r="AI10" s="51"/>
      <c r="AJ10" s="51"/>
      <c r="AK10" s="2"/>
      <c r="AL10" s="51">
        <f>データ!V6</f>
        <v>5689</v>
      </c>
      <c r="AM10" s="51"/>
      <c r="AN10" s="51"/>
      <c r="AO10" s="51"/>
      <c r="AP10" s="51"/>
      <c r="AQ10" s="51"/>
      <c r="AR10" s="51"/>
      <c r="AS10" s="51"/>
      <c r="AT10" s="46">
        <f>データ!W6</f>
        <v>3.82</v>
      </c>
      <c r="AU10" s="46"/>
      <c r="AV10" s="46"/>
      <c r="AW10" s="46"/>
      <c r="AX10" s="46"/>
      <c r="AY10" s="46"/>
      <c r="AZ10" s="46"/>
      <c r="BA10" s="46"/>
      <c r="BB10" s="46">
        <f>データ!X6</f>
        <v>1489.27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113</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8ttdyzRYHzzcn3lO+P2nHI84CWRUdtWESwUbnJEZ7uOQN606KGTNUggeXYL32yHAKiwA4Rg4k5n2KPSIA5q8GQ==" saltValue="Uqzxzh03jqp4YTqJYZ4BO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432130</v>
      </c>
      <c r="D6" s="33">
        <f t="shared" si="3"/>
        <v>46</v>
      </c>
      <c r="E6" s="33">
        <f t="shared" si="3"/>
        <v>17</v>
      </c>
      <c r="F6" s="33">
        <f t="shared" si="3"/>
        <v>5</v>
      </c>
      <c r="G6" s="33">
        <f t="shared" si="3"/>
        <v>0</v>
      </c>
      <c r="H6" s="33" t="str">
        <f t="shared" si="3"/>
        <v>熊本県　宇城市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72.52</v>
      </c>
      <c r="P6" s="34">
        <f t="shared" si="3"/>
        <v>9.7899999999999991</v>
      </c>
      <c r="Q6" s="34">
        <f t="shared" si="3"/>
        <v>100</v>
      </c>
      <c r="R6" s="34">
        <f t="shared" si="3"/>
        <v>3560</v>
      </c>
      <c r="S6" s="34">
        <f t="shared" si="3"/>
        <v>58351</v>
      </c>
      <c r="T6" s="34">
        <f t="shared" si="3"/>
        <v>188.61</v>
      </c>
      <c r="U6" s="34">
        <f t="shared" si="3"/>
        <v>309.37</v>
      </c>
      <c r="V6" s="34">
        <f t="shared" si="3"/>
        <v>5689</v>
      </c>
      <c r="W6" s="34">
        <f t="shared" si="3"/>
        <v>3.82</v>
      </c>
      <c r="X6" s="34">
        <f t="shared" si="3"/>
        <v>1489.27</v>
      </c>
      <c r="Y6" s="35">
        <f>IF(Y7="",NA(),Y7)</f>
        <v>99.46</v>
      </c>
      <c r="Z6" s="35">
        <f t="shared" ref="Z6:AH6" si="4">IF(Z7="",NA(),Z7)</f>
        <v>100.35</v>
      </c>
      <c r="AA6" s="35">
        <f t="shared" si="4"/>
        <v>97.94</v>
      </c>
      <c r="AB6" s="35">
        <f t="shared" si="4"/>
        <v>99.92</v>
      </c>
      <c r="AC6" s="35">
        <f t="shared" si="4"/>
        <v>107.18</v>
      </c>
      <c r="AD6" s="35">
        <f t="shared" si="4"/>
        <v>99.66</v>
      </c>
      <c r="AE6" s="35">
        <f t="shared" si="4"/>
        <v>100.95</v>
      </c>
      <c r="AF6" s="35">
        <f t="shared" si="4"/>
        <v>101.77</v>
      </c>
      <c r="AG6" s="35">
        <f t="shared" si="4"/>
        <v>103.6</v>
      </c>
      <c r="AH6" s="35">
        <f t="shared" si="4"/>
        <v>106.37</v>
      </c>
      <c r="AI6" s="34" t="str">
        <f>IF(AI7="","",IF(AI7="-","【-】","【"&amp;SUBSTITUTE(TEXT(AI7,"#,##0.00"),"-","△")&amp;"】"))</f>
        <v>【104.99】</v>
      </c>
      <c r="AJ6" s="34">
        <f>IF(AJ7="",NA(),AJ7)</f>
        <v>0</v>
      </c>
      <c r="AK6" s="34">
        <f t="shared" ref="AK6:AS6" si="5">IF(AK7="",NA(),AK7)</f>
        <v>0</v>
      </c>
      <c r="AL6" s="34">
        <f t="shared" si="5"/>
        <v>0</v>
      </c>
      <c r="AM6" s="34">
        <f t="shared" si="5"/>
        <v>0</v>
      </c>
      <c r="AN6" s="34">
        <f t="shared" si="5"/>
        <v>0</v>
      </c>
      <c r="AO6" s="35">
        <f t="shared" si="5"/>
        <v>225.39</v>
      </c>
      <c r="AP6" s="35">
        <f t="shared" si="5"/>
        <v>224.04</v>
      </c>
      <c r="AQ6" s="35">
        <f t="shared" si="5"/>
        <v>227.4</v>
      </c>
      <c r="AR6" s="35">
        <f t="shared" si="5"/>
        <v>193.99</v>
      </c>
      <c r="AS6" s="35">
        <f t="shared" si="5"/>
        <v>139.02000000000001</v>
      </c>
      <c r="AT6" s="34" t="str">
        <f>IF(AT7="","",IF(AT7="-","【-】","【"&amp;SUBSTITUTE(TEXT(AT7,"#,##0.00"),"-","△")&amp;"】"))</f>
        <v>【121.19】</v>
      </c>
      <c r="AU6" s="35">
        <f>IF(AU7="",NA(),AU7)</f>
        <v>394.7</v>
      </c>
      <c r="AV6" s="35">
        <f t="shared" ref="AV6:BD6" si="6">IF(AV7="",NA(),AV7)</f>
        <v>419.42</v>
      </c>
      <c r="AW6" s="35">
        <f t="shared" si="6"/>
        <v>441.54</v>
      </c>
      <c r="AX6" s="35">
        <f t="shared" si="6"/>
        <v>433.52</v>
      </c>
      <c r="AY6" s="35">
        <f t="shared" si="6"/>
        <v>485.4</v>
      </c>
      <c r="AZ6" s="35">
        <f t="shared" si="6"/>
        <v>31.84</v>
      </c>
      <c r="BA6" s="35">
        <f t="shared" si="6"/>
        <v>29.91</v>
      </c>
      <c r="BB6" s="35">
        <f t="shared" si="6"/>
        <v>29.54</v>
      </c>
      <c r="BC6" s="35">
        <f t="shared" si="6"/>
        <v>26.99</v>
      </c>
      <c r="BD6" s="35">
        <f t="shared" si="6"/>
        <v>29.13</v>
      </c>
      <c r="BE6" s="34" t="str">
        <f>IF(BE7="","",IF(BE7="-","【-】","【"&amp;SUBSTITUTE(TEXT(BE7,"#,##0.00"),"-","△")&amp;"】"))</f>
        <v>【32.80】</v>
      </c>
      <c r="BF6" s="35">
        <f>IF(BF7="",NA(),BF7)</f>
        <v>807.87</v>
      </c>
      <c r="BG6" s="35">
        <f t="shared" ref="BG6:BO6" si="7">IF(BG7="",NA(),BG7)</f>
        <v>683.2</v>
      </c>
      <c r="BH6" s="35">
        <f t="shared" si="7"/>
        <v>596.91999999999996</v>
      </c>
      <c r="BI6" s="35">
        <f t="shared" si="7"/>
        <v>548.12</v>
      </c>
      <c r="BJ6" s="35">
        <f t="shared" si="7"/>
        <v>493.5</v>
      </c>
      <c r="BK6" s="35">
        <f t="shared" si="7"/>
        <v>974.93</v>
      </c>
      <c r="BL6" s="35">
        <f t="shared" si="7"/>
        <v>855.8</v>
      </c>
      <c r="BM6" s="35">
        <f t="shared" si="7"/>
        <v>789.46</v>
      </c>
      <c r="BN6" s="35">
        <f t="shared" si="7"/>
        <v>826.83</v>
      </c>
      <c r="BO6" s="35">
        <f t="shared" si="7"/>
        <v>867.83</v>
      </c>
      <c r="BP6" s="34" t="str">
        <f>IF(BP7="","",IF(BP7="-","【-】","【"&amp;SUBSTITUTE(TEXT(BP7,"#,##0.00"),"-","△")&amp;"】"))</f>
        <v>【832.52】</v>
      </c>
      <c r="BQ6" s="35">
        <f>IF(BQ7="",NA(),BQ7)</f>
        <v>38.29</v>
      </c>
      <c r="BR6" s="35">
        <f t="shared" ref="BR6:BZ6" si="8">IF(BR7="",NA(),BR7)</f>
        <v>44.96</v>
      </c>
      <c r="BS6" s="35">
        <f t="shared" si="8"/>
        <v>51.56</v>
      </c>
      <c r="BT6" s="35">
        <f t="shared" si="8"/>
        <v>51.71</v>
      </c>
      <c r="BU6" s="35">
        <f t="shared" si="8"/>
        <v>92.29</v>
      </c>
      <c r="BV6" s="35">
        <f t="shared" si="8"/>
        <v>55.32</v>
      </c>
      <c r="BW6" s="35">
        <f t="shared" si="8"/>
        <v>59.8</v>
      </c>
      <c r="BX6" s="35">
        <f t="shared" si="8"/>
        <v>57.77</v>
      </c>
      <c r="BY6" s="35">
        <f t="shared" si="8"/>
        <v>57.31</v>
      </c>
      <c r="BZ6" s="35">
        <f t="shared" si="8"/>
        <v>57.08</v>
      </c>
      <c r="CA6" s="34" t="str">
        <f>IF(CA7="","",IF(CA7="-","【-】","【"&amp;SUBSTITUTE(TEXT(CA7,"#,##0.00"),"-","△")&amp;"】"))</f>
        <v>【60.94】</v>
      </c>
      <c r="CB6" s="35">
        <f>IF(CB7="",NA(),CB7)</f>
        <v>367.93</v>
      </c>
      <c r="CC6" s="35">
        <f t="shared" ref="CC6:CK6" si="9">IF(CC7="",NA(),CC7)</f>
        <v>315.2</v>
      </c>
      <c r="CD6" s="35">
        <f t="shared" si="9"/>
        <v>286.68</v>
      </c>
      <c r="CE6" s="35">
        <f t="shared" si="9"/>
        <v>281.26</v>
      </c>
      <c r="CF6" s="35">
        <f t="shared" si="9"/>
        <v>157.01</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55.1</v>
      </c>
      <c r="CN6" s="35">
        <f t="shared" ref="CN6:CV6" si="10">IF(CN7="",NA(),CN7)</f>
        <v>55.59</v>
      </c>
      <c r="CO6" s="35">
        <f t="shared" si="10"/>
        <v>54.46</v>
      </c>
      <c r="CP6" s="35">
        <f t="shared" si="10"/>
        <v>55.14</v>
      </c>
      <c r="CQ6" s="35">
        <f t="shared" si="10"/>
        <v>54.66</v>
      </c>
      <c r="CR6" s="35">
        <f t="shared" si="10"/>
        <v>60.65</v>
      </c>
      <c r="CS6" s="35">
        <f t="shared" si="10"/>
        <v>51.75</v>
      </c>
      <c r="CT6" s="35">
        <f t="shared" si="10"/>
        <v>50.68</v>
      </c>
      <c r="CU6" s="35">
        <f t="shared" si="10"/>
        <v>50.14</v>
      </c>
      <c r="CV6" s="35">
        <f t="shared" si="10"/>
        <v>54.83</v>
      </c>
      <c r="CW6" s="34" t="str">
        <f>IF(CW7="","",IF(CW7="-","【-】","【"&amp;SUBSTITUTE(TEXT(CW7,"#,##0.00"),"-","△")&amp;"】"))</f>
        <v>【54.84】</v>
      </c>
      <c r="CX6" s="35">
        <f>IF(CX7="",NA(),CX7)</f>
        <v>70.97</v>
      </c>
      <c r="CY6" s="35">
        <f t="shared" ref="CY6:DG6" si="11">IF(CY7="",NA(),CY7)</f>
        <v>71.459999999999994</v>
      </c>
      <c r="CZ6" s="35">
        <f t="shared" si="11"/>
        <v>71.430000000000007</v>
      </c>
      <c r="DA6" s="35">
        <f t="shared" si="11"/>
        <v>72.010000000000005</v>
      </c>
      <c r="DB6" s="35">
        <f t="shared" si="11"/>
        <v>71.680000000000007</v>
      </c>
      <c r="DC6" s="35">
        <f t="shared" si="11"/>
        <v>84.58</v>
      </c>
      <c r="DD6" s="35">
        <f t="shared" si="11"/>
        <v>84.84</v>
      </c>
      <c r="DE6" s="35">
        <f t="shared" si="11"/>
        <v>84.86</v>
      </c>
      <c r="DF6" s="35">
        <f t="shared" si="11"/>
        <v>84.98</v>
      </c>
      <c r="DG6" s="35">
        <f t="shared" si="11"/>
        <v>84.7</v>
      </c>
      <c r="DH6" s="34" t="str">
        <f>IF(DH7="","",IF(DH7="-","【-】","【"&amp;SUBSTITUTE(TEXT(DH7,"#,##0.00"),"-","△")&amp;"】"))</f>
        <v>【86.60】</v>
      </c>
      <c r="DI6" s="35">
        <f>IF(DI7="",NA(),DI7)</f>
        <v>23</v>
      </c>
      <c r="DJ6" s="35">
        <f t="shared" ref="DJ6:DR6" si="12">IF(DJ7="",NA(),DJ7)</f>
        <v>25.84</v>
      </c>
      <c r="DK6" s="35">
        <f t="shared" si="12"/>
        <v>28.6</v>
      </c>
      <c r="DL6" s="35">
        <f t="shared" si="12"/>
        <v>31.33</v>
      </c>
      <c r="DM6" s="35">
        <f t="shared" si="12"/>
        <v>34.090000000000003</v>
      </c>
      <c r="DN6" s="35">
        <f t="shared" si="12"/>
        <v>22.9</v>
      </c>
      <c r="DO6" s="35">
        <f t="shared" si="12"/>
        <v>24.87</v>
      </c>
      <c r="DP6" s="35">
        <f t="shared" si="12"/>
        <v>24.13</v>
      </c>
      <c r="DQ6" s="35">
        <f t="shared" si="12"/>
        <v>23.06</v>
      </c>
      <c r="DR6" s="35">
        <f t="shared" si="12"/>
        <v>20.34</v>
      </c>
      <c r="DS6" s="34" t="str">
        <f>IF(DS7="","",IF(DS7="-","【-】","【"&amp;SUBSTITUTE(TEXT(DS7,"#,##0.00"),"-","△")&amp;"】"))</f>
        <v>【22.21】</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8" s="36" customFormat="1" x14ac:dyDescent="0.15">
      <c r="A7" s="28"/>
      <c r="B7" s="37">
        <v>2020</v>
      </c>
      <c r="C7" s="37">
        <v>432130</v>
      </c>
      <c r="D7" s="37">
        <v>46</v>
      </c>
      <c r="E7" s="37">
        <v>17</v>
      </c>
      <c r="F7" s="37">
        <v>5</v>
      </c>
      <c r="G7" s="37">
        <v>0</v>
      </c>
      <c r="H7" s="37" t="s">
        <v>96</v>
      </c>
      <c r="I7" s="37" t="s">
        <v>97</v>
      </c>
      <c r="J7" s="37" t="s">
        <v>98</v>
      </c>
      <c r="K7" s="37" t="s">
        <v>99</v>
      </c>
      <c r="L7" s="37" t="s">
        <v>100</v>
      </c>
      <c r="M7" s="37" t="s">
        <v>101</v>
      </c>
      <c r="N7" s="38" t="s">
        <v>102</v>
      </c>
      <c r="O7" s="38">
        <v>72.52</v>
      </c>
      <c r="P7" s="38">
        <v>9.7899999999999991</v>
      </c>
      <c r="Q7" s="38">
        <v>100</v>
      </c>
      <c r="R7" s="38">
        <v>3560</v>
      </c>
      <c r="S7" s="38">
        <v>58351</v>
      </c>
      <c r="T7" s="38">
        <v>188.61</v>
      </c>
      <c r="U7" s="38">
        <v>309.37</v>
      </c>
      <c r="V7" s="38">
        <v>5689</v>
      </c>
      <c r="W7" s="38">
        <v>3.82</v>
      </c>
      <c r="X7" s="38">
        <v>1489.27</v>
      </c>
      <c r="Y7" s="38">
        <v>99.46</v>
      </c>
      <c r="Z7" s="38">
        <v>100.35</v>
      </c>
      <c r="AA7" s="38">
        <v>97.94</v>
      </c>
      <c r="AB7" s="38">
        <v>99.92</v>
      </c>
      <c r="AC7" s="38">
        <v>107.18</v>
      </c>
      <c r="AD7" s="38">
        <v>99.66</v>
      </c>
      <c r="AE7" s="38">
        <v>100.95</v>
      </c>
      <c r="AF7" s="38">
        <v>101.77</v>
      </c>
      <c r="AG7" s="38">
        <v>103.6</v>
      </c>
      <c r="AH7" s="38">
        <v>106.37</v>
      </c>
      <c r="AI7" s="38">
        <v>104.99</v>
      </c>
      <c r="AJ7" s="38">
        <v>0</v>
      </c>
      <c r="AK7" s="38">
        <v>0</v>
      </c>
      <c r="AL7" s="38">
        <v>0</v>
      </c>
      <c r="AM7" s="38">
        <v>0</v>
      </c>
      <c r="AN7" s="38">
        <v>0</v>
      </c>
      <c r="AO7" s="38">
        <v>225.39</v>
      </c>
      <c r="AP7" s="38">
        <v>224.04</v>
      </c>
      <c r="AQ7" s="38">
        <v>227.4</v>
      </c>
      <c r="AR7" s="38">
        <v>193.99</v>
      </c>
      <c r="AS7" s="38">
        <v>139.02000000000001</v>
      </c>
      <c r="AT7" s="38">
        <v>121.19</v>
      </c>
      <c r="AU7" s="38">
        <v>394.7</v>
      </c>
      <c r="AV7" s="38">
        <v>419.42</v>
      </c>
      <c r="AW7" s="38">
        <v>441.54</v>
      </c>
      <c r="AX7" s="38">
        <v>433.52</v>
      </c>
      <c r="AY7" s="38">
        <v>485.4</v>
      </c>
      <c r="AZ7" s="38">
        <v>31.84</v>
      </c>
      <c r="BA7" s="38">
        <v>29.91</v>
      </c>
      <c r="BB7" s="38">
        <v>29.54</v>
      </c>
      <c r="BC7" s="38">
        <v>26.99</v>
      </c>
      <c r="BD7" s="38">
        <v>29.13</v>
      </c>
      <c r="BE7" s="38">
        <v>32.799999999999997</v>
      </c>
      <c r="BF7" s="38">
        <v>807.87</v>
      </c>
      <c r="BG7" s="38">
        <v>683.2</v>
      </c>
      <c r="BH7" s="38">
        <v>596.91999999999996</v>
      </c>
      <c r="BI7" s="38">
        <v>548.12</v>
      </c>
      <c r="BJ7" s="38">
        <v>493.5</v>
      </c>
      <c r="BK7" s="38">
        <v>974.93</v>
      </c>
      <c r="BL7" s="38">
        <v>855.8</v>
      </c>
      <c r="BM7" s="38">
        <v>789.46</v>
      </c>
      <c r="BN7" s="38">
        <v>826.83</v>
      </c>
      <c r="BO7" s="38">
        <v>867.83</v>
      </c>
      <c r="BP7" s="38">
        <v>832.52</v>
      </c>
      <c r="BQ7" s="38">
        <v>38.29</v>
      </c>
      <c r="BR7" s="38">
        <v>44.96</v>
      </c>
      <c r="BS7" s="38">
        <v>51.56</v>
      </c>
      <c r="BT7" s="38">
        <v>51.71</v>
      </c>
      <c r="BU7" s="38">
        <v>92.29</v>
      </c>
      <c r="BV7" s="38">
        <v>55.32</v>
      </c>
      <c r="BW7" s="38">
        <v>59.8</v>
      </c>
      <c r="BX7" s="38">
        <v>57.77</v>
      </c>
      <c r="BY7" s="38">
        <v>57.31</v>
      </c>
      <c r="BZ7" s="38">
        <v>57.08</v>
      </c>
      <c r="CA7" s="38">
        <v>60.94</v>
      </c>
      <c r="CB7" s="38">
        <v>367.93</v>
      </c>
      <c r="CC7" s="38">
        <v>315.2</v>
      </c>
      <c r="CD7" s="38">
        <v>286.68</v>
      </c>
      <c r="CE7" s="38">
        <v>281.26</v>
      </c>
      <c r="CF7" s="38">
        <v>157.01</v>
      </c>
      <c r="CG7" s="38">
        <v>283.17</v>
      </c>
      <c r="CH7" s="38">
        <v>263.76</v>
      </c>
      <c r="CI7" s="38">
        <v>274.35000000000002</v>
      </c>
      <c r="CJ7" s="38">
        <v>273.52</v>
      </c>
      <c r="CK7" s="38">
        <v>274.99</v>
      </c>
      <c r="CL7" s="38">
        <v>253.04</v>
      </c>
      <c r="CM7" s="38">
        <v>55.1</v>
      </c>
      <c r="CN7" s="38">
        <v>55.59</v>
      </c>
      <c r="CO7" s="38">
        <v>54.46</v>
      </c>
      <c r="CP7" s="38">
        <v>55.14</v>
      </c>
      <c r="CQ7" s="38">
        <v>54.66</v>
      </c>
      <c r="CR7" s="38">
        <v>60.65</v>
      </c>
      <c r="CS7" s="38">
        <v>51.75</v>
      </c>
      <c r="CT7" s="38">
        <v>50.68</v>
      </c>
      <c r="CU7" s="38">
        <v>50.14</v>
      </c>
      <c r="CV7" s="38">
        <v>54.83</v>
      </c>
      <c r="CW7" s="38">
        <v>54.84</v>
      </c>
      <c r="CX7" s="38">
        <v>70.97</v>
      </c>
      <c r="CY7" s="38">
        <v>71.459999999999994</v>
      </c>
      <c r="CZ7" s="38">
        <v>71.430000000000007</v>
      </c>
      <c r="DA7" s="38">
        <v>72.010000000000005</v>
      </c>
      <c r="DB7" s="38">
        <v>71.680000000000007</v>
      </c>
      <c r="DC7" s="38">
        <v>84.58</v>
      </c>
      <c r="DD7" s="38">
        <v>84.84</v>
      </c>
      <c r="DE7" s="38">
        <v>84.86</v>
      </c>
      <c r="DF7" s="38">
        <v>84.98</v>
      </c>
      <c r="DG7" s="38">
        <v>84.7</v>
      </c>
      <c r="DH7" s="38">
        <v>86.6</v>
      </c>
      <c r="DI7" s="38">
        <v>23</v>
      </c>
      <c r="DJ7" s="38">
        <v>25.84</v>
      </c>
      <c r="DK7" s="38">
        <v>28.6</v>
      </c>
      <c r="DL7" s="38">
        <v>31.33</v>
      </c>
      <c r="DM7" s="38">
        <v>34.090000000000003</v>
      </c>
      <c r="DN7" s="38">
        <v>22.9</v>
      </c>
      <c r="DO7" s="38">
        <v>24.87</v>
      </c>
      <c r="DP7" s="38">
        <v>24.13</v>
      </c>
      <c r="DQ7" s="38">
        <v>23.06</v>
      </c>
      <c r="DR7" s="38">
        <v>20.34</v>
      </c>
      <c r="DS7" s="38">
        <v>22.21</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2.0499999999999998</v>
      </c>
      <c r="EK7" s="38">
        <v>0.01</v>
      </c>
      <c r="EL7" s="38">
        <v>0.01</v>
      </c>
      <c r="EM7" s="38">
        <v>0.02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2022-01-25T00:42:37Z</cp:lastPrinted>
  <dcterms:created xsi:type="dcterms:W3CDTF">2021-12-03T07:35:17Z</dcterms:created>
  <dcterms:modified xsi:type="dcterms:W3CDTF">2022-01-25T00:42:40Z</dcterms:modified>
  <cp:category/>
</cp:coreProperties>
</file>