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3\33_公営企業に係る経営比較分析表（令和2年度決算）の分析等について\00_提出\下水道（法適）\"/>
    </mc:Choice>
  </mc:AlternateContent>
  <workbookProtection workbookAlgorithmName="SHA-512" workbookHashValue="0v328FNSxNBdg5S8vT7UbNafEd95aQxjcYZyeg9Fjv1xWTIBEUTyf6Ss2x3ATjkRECCfPEWJaaqaEYvt/yRbFQ==" workbookSaltValue="PzJ5T1iNPnAOFEc4iOT0B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<sst xmlns="http://schemas.openxmlformats.org/spreadsheetml/2006/main" count="231" uniqueCount="118">
  <si>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</si>
  <si>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</si>
  <si>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</si>
  <si>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</si>
  <si>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</si>
  <si>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</si>
  <si>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</si>
  <si>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</si>
  <si>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</si>
  <si>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</si>
  <si>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</si>
  <si>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</si>
  <si>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</si>
  <si>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</si>
  <si>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</si>
  <si>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</si>
  <si>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</si>
  <si>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</si>
  <si>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</si>
  <si>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</si>
  <si>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</si>
  <si>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</si>
  <si>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</si>
  <si>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</si>
  <si>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</si>
  <si>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</si>
  <si>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</si>
  <si>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</si>
  <si>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</si>
  <si>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</si>
  <si>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</si>
  <si>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</si>
  <si>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</si>
  <si>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</si>
  <si>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</si>
  <si>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</si>
  <si>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</si>
  <si>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</si>
  <si>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</si>
  <si>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</si>
  <si>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</si>
  <si>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</si>
  <si>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</si>
  <si>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</si>
  <si>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</si>
  <si>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</si>
  <si>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</si>
  <si>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</si>
  <si>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</si>
  <si>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</si>
  <si>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</si>
  <si>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</si>
  <si>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</si>
  <si>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</si>
  <si>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</si>
  <si>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</si>
  <si>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</si>
  <si>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</si>
  <si>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</si>
  <si>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</si>
  <si>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</si>
  <si>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</si>
  <si>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</si>
  <si>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</si>
  <si>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</si>
  <si>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</si>
  <si>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</si>
  <si>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</si>
  <si>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</si>
  <si>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</si>
  <si>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</si>
  <si>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</si>
  <si>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</si>
  <si>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</si>
  <si>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</si>
  <si>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</si>
  <si>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</si>
  <si>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</si>
  <si>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</si>
  <si>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</si>
  <si>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</si>
  <si>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</si>
  <si>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</si>
  <si>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</si>
  <si>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</si>
  <si>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</si>
  <si>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</si>
  <si>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</si>
  <si>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</si>
  <si>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</si>
  <si>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</si>
  <si>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</si>
  <si>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</si>
  <si>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</si>
  <si>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</si>
  <si>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</si>
  <si>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</si>
  <si>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</si>
  <si>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</si>
  <si>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</si>
  <si>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</si>
  <si>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</si>
  <si>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</si>
  <si>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</si>
  <si>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</si>
  <si>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</si>
  <si>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</si>
  <si>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</si>
  <si>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</si>
  <si>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</si>
  <si>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</si>
  <si>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</si>
  <si>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</si>
  <si>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</si>
  <si>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</si>
  <si>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・経常収支比率は、平成26年度の法適用初年度、100%を大きく下回ったが、平成27年度より黒字、平成30年度累積欠損も解消した。しかし令和2年度においても依然厳しい経営環境です。
・流動比率は、100％には届かず短期的支払返済能力が確保されているとは言い難い状況であります。
・企業債残高対事業規模比率は、類似団体及び全国平均よりは低い水準であるが、現在の事業規模や経営状況のままでは、債務弁済財源の確保が難しい状況にあります。
・経費回収率は、令和2年度類似団体及び全国平均を上回ったが、100％には届かないため抜本的な施策が必要な状況にあります。また、平成29年度より経費回収率、汚水処理原価の数値が大きく変動した理由は、一般会計繰入金（分流式下水道費）の算定が総務省統一様式となり、平成28年度より基準内繰入金が大幅に増加した結果、汚水処理費が減少したことによるものです。
・施設利用率は、令和2年度類似団体及び全国平均を下回っていますので、今後も処理場の非効率性の有無を継続的に確認していく必要があります。
・水洗化率は、類似団体及び全国平均を下回っており、下水道への接続勧奨を進め、適正な使用料収入と施設稼働を確保していく必要があります。</t>
    <rPh sb="67" eb="69">
      <t>レイワ</t>
    </rPh>
    <rPh sb="71" eb="72">
      <t>ド</t>
    </rPh>
    <rPh sb="223" eb="225">
      <t>レイワ</t>
    </rPh>
    <rPh sb="227" eb="228">
      <t>ド</t>
    </rPh>
    <rPh sb="286" eb="288">
      <t>ケイヒ</t>
    </rPh>
    <rPh sb="288" eb="290">
      <t>カイシュウ</t>
    </rPh>
    <rPh sb="290" eb="291">
      <t>リツ</t>
    </rPh>
    <rPh sb="292" eb="294">
      <t>オスイ</t>
    </rPh>
    <rPh sb="294" eb="296">
      <t>ショリ</t>
    </rPh>
    <rPh sb="296" eb="298">
      <t>ゲンカ</t>
    </rPh>
    <rPh sb="302" eb="303">
      <t>オオ</t>
    </rPh>
    <rPh sb="305" eb="307">
      <t>ヘンドウ</t>
    </rPh>
    <rPh sb="352" eb="354">
      <t>キジュン</t>
    </rPh>
    <rPh sb="354" eb="355">
      <t>ナイ</t>
    </rPh>
    <rPh sb="355" eb="357">
      <t>クリイレ</t>
    </rPh>
    <rPh sb="357" eb="358">
      <t>キン</t>
    </rPh>
    <rPh sb="398" eb="400">
      <t>レイワ</t>
    </rPh>
    <rPh sb="402" eb="403">
      <t>ド</t>
    </rPh>
    <rPh sb="414" eb="416">
      <t>シタマワ</t>
    </rPh>
    <rPh sb="424" eb="426">
      <t>コンゴ</t>
    </rPh>
    <phoneticPr fontId="4"/>
  </si>
  <si>
    <t>・中長期的な視点から収入と支出のバランスを確保すべく、経営戦略を平成28年度に策定しました。令和2年度に、農業集落排水施設最適整備構想が策定されたため、令和3年度に見直しを行います。
今後も効率的な施設整備と適切な使用料水準及び接続勧奨の推進により、将来安定した経営を継続できるように取り組んでいきたいと考えています。</t>
    <rPh sb="46" eb="48">
      <t>レイワ</t>
    </rPh>
    <rPh sb="49" eb="51">
      <t>ネンド</t>
    </rPh>
    <rPh sb="53" eb="55">
      <t>ノウギョウ</t>
    </rPh>
    <rPh sb="55" eb="57">
      <t>シュウラク</t>
    </rPh>
    <rPh sb="57" eb="59">
      <t>ハイスイ</t>
    </rPh>
    <rPh sb="59" eb="61">
      <t>シセツ</t>
    </rPh>
    <rPh sb="61" eb="63">
      <t>サイテキ</t>
    </rPh>
    <rPh sb="63" eb="65">
      <t>セイビ</t>
    </rPh>
    <rPh sb="65" eb="67">
      <t>コウソウ</t>
    </rPh>
    <rPh sb="68" eb="70">
      <t>サクテイ</t>
    </rPh>
    <rPh sb="76" eb="78">
      <t>レイワ</t>
    </rPh>
    <rPh sb="79" eb="81">
      <t>ネンド</t>
    </rPh>
    <rPh sb="82" eb="84">
      <t>ミナオ</t>
    </rPh>
    <rPh sb="86" eb="87">
      <t>オコナ</t>
    </rPh>
    <phoneticPr fontId="4"/>
  </si>
  <si>
    <t>・有形固定資産減価償却率は、増加傾向にあり、引き続き老朽化しつつある施設や設備を適切に維持管理しながら、下水道の機能を確保していく必要があります。
・管渠老朽化率、管渠改善率は、対象となるる老朽化管渠が発生していないため、0.00％となっており、本指標からは老朽化についての懸念材料は検出されていない状況であります。</t>
    <rPh sb="89" eb="91">
      <t>タイショウ</t>
    </rPh>
    <rPh sb="95" eb="98">
      <t>ロウキュウカ</t>
    </rPh>
    <rPh sb="98" eb="100">
      <t>カンキョ</t>
    </rPh>
    <rPh sb="101" eb="103">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</si>
</sst>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C-48FC-8D6E-093A45108B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79C-48FC-8D6E-093A45108B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726C-44FE-B300-6D1753A260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26C-44FE-B300-6D1753A260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67.290000000000006</c:v>
                </c:pt>
                <c:pt idx="1">
                  <c:v>67.540000000000006</c:v>
                </c:pt>
                <c:pt idx="2">
                  <c:v>67.81</c:v>
                </c:pt>
                <c:pt idx="3">
                  <c:v>68.260000000000005</c:v>
                </c:pt>
                <c:pt idx="4">
                  <c:v>68.84</c:v>
                </c:pt>
              </c:numCache>
            </c:numRef>
          </c:val>
          <c:extLst>
            <c:ext xmlns:c16="http://schemas.microsoft.com/office/drawing/2014/chart" uri="{C3380CC4-5D6E-409C-BE32-E72D297353CC}">
              <c16:uniqueId val="{00000000-027C-4ADC-B543-D89670691B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27C-4ADC-B543-D89670691B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109.71</c:v>
                </c:pt>
                <c:pt idx="1">
                  <c:v>106.53</c:v>
                </c:pt>
                <c:pt idx="2">
                  <c:v>105.28</c:v>
                </c:pt>
                <c:pt idx="3">
                  <c:v>104.08</c:v>
                </c:pt>
                <c:pt idx="4">
                  <c:v>102.59</c:v>
                </c:pt>
              </c:numCache>
            </c:numRef>
          </c:val>
          <c:extLst>
            <c:ext xmlns:c16="http://schemas.microsoft.com/office/drawing/2014/chart" uri="{C3380CC4-5D6E-409C-BE32-E72D297353CC}">
              <c16:uniqueId val="{00000000-FE1D-4B12-B49E-F9B7C3D177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FE1D-4B12-B49E-F9B7C3D177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13.2</c:v>
                </c:pt>
                <c:pt idx="1">
                  <c:v>16.41</c:v>
                </c:pt>
                <c:pt idx="2">
                  <c:v>19.45</c:v>
                </c:pt>
                <c:pt idx="3">
                  <c:v>22.29</c:v>
                </c:pt>
                <c:pt idx="4">
                  <c:v>24.43</c:v>
                </c:pt>
              </c:numCache>
            </c:numRef>
          </c:val>
          <c:extLst>
            <c:ext xmlns:c16="http://schemas.microsoft.com/office/drawing/2014/chart" uri="{C3380CC4-5D6E-409C-BE32-E72D297353CC}">
              <c16:uniqueId val="{00000000-EC1C-4980-9C30-1EF28E384D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EC1C-4980-9C30-1EF28E384D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6-4365-AF82-AA896D9F1F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86-4365-AF82-AA896D9F1F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61.06</c:v>
                </c:pt>
                <c:pt idx="1">
                  <c:v>26.42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61-4DED-B940-88F971EAF7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6E61-4DED-B940-88F971EAF7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70.44</c:v>
                </c:pt>
                <c:pt idx="1">
                  <c:v>85.02</c:v>
                </c:pt>
                <c:pt idx="2">
                  <c:v>76.44</c:v>
                </c:pt>
                <c:pt idx="3">
                  <c:v>53.77</c:v>
                </c:pt>
                <c:pt idx="4">
                  <c:v>59.81</c:v>
                </c:pt>
              </c:numCache>
            </c:numRef>
          </c:val>
          <c:extLst>
            <c:ext xmlns:c16="http://schemas.microsoft.com/office/drawing/2014/chart" uri="{C3380CC4-5D6E-409C-BE32-E72D297353CC}">
              <c16:uniqueId val="{00000000-E4F2-4237-957E-578EBE8109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E4F2-4237-957E-578EBE8109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485.34</c:v>
                </c:pt>
                <c:pt idx="1">
                  <c:v>257.83</c:v>
                </c:pt>
                <c:pt idx="2">
                  <c:v>243.9</c:v>
                </c:pt>
                <c:pt idx="3">
                  <c:v>379.47</c:v>
                </c:pt>
                <c:pt idx="4">
                  <c:v>361.68</c:v>
                </c:pt>
              </c:numCache>
            </c:numRef>
          </c:val>
          <c:extLst>
            <c:ext xmlns:c16="http://schemas.microsoft.com/office/drawing/2014/chart" uri="{C3380CC4-5D6E-409C-BE32-E72D297353CC}">
              <c16:uniqueId val="{00000000-5C9D-4A0E-AB3D-BC55E6452E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C9D-4A0E-AB3D-BC55E6452E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39.35</c:v>
                </c:pt>
                <c:pt idx="1">
                  <c:v>73.23</c:v>
                </c:pt>
                <c:pt idx="2">
                  <c:v>67.53</c:v>
                </c:pt>
                <c:pt idx="3">
                  <c:v>63.95</c:v>
                </c:pt>
                <c:pt idx="4">
                  <c:v>63.23</c:v>
                </c:pt>
              </c:numCache>
            </c:numRef>
          </c:val>
          <c:extLst>
            <c:ext xmlns:c16="http://schemas.microsoft.com/office/drawing/2014/chart" uri="{C3380CC4-5D6E-409C-BE32-E72D297353CC}">
              <c16:uniqueId val="{00000000-AC9E-4179-8FCB-1AE4CE2270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C9E-4179-8FCB-1AE4CE2270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319.33</c:v>
                </c:pt>
                <c:pt idx="1">
                  <c:v>172.26</c:v>
                </c:pt>
                <c:pt idx="2">
                  <c:v>189.27</c:v>
                </c:pt>
                <c:pt idx="3">
                  <c:v>205.11</c:v>
                </c:pt>
                <c:pt idx="4">
                  <c:v>199.21</c:v>
                </c:pt>
              </c:numCache>
            </c:numRef>
          </c:val>
          <c:extLst>
            <c:ext xmlns:c16="http://schemas.microsoft.com/office/drawing/2014/chart" uri="{C3380CC4-5D6E-409C-BE32-E72D297353CC}">
              <c16:uniqueId val="{00000000-AF16-4213-852D-0F84280C58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F16-4213-852D-0F84280C58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65474</v>
      </c>
      <c r="AM8" s="51"/>
      <c r="AN8" s="51"/>
      <c r="AO8" s="51"/>
      <c r="AP8" s="51"/>
      <c r="AQ8" s="51"/>
      <c r="AR8" s="51"/>
      <c r="AS8" s="51"/>
      <c r="AT8" s="46">
        <f>データ!T6</f>
        <v>152.6</v>
      </c>
      <c r="AU8" s="46"/>
      <c r="AV8" s="46"/>
      <c r="AW8" s="46"/>
      <c r="AX8" s="46"/>
      <c r="AY8" s="46"/>
      <c r="AZ8" s="46"/>
      <c r="BA8" s="46"/>
      <c r="BB8" s="46">
        <f>データ!U6</f>
        <v>429.06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58.22</v>
      </c>
      <c r="J10" s="46"/>
      <c r="K10" s="46"/>
      <c r="L10" s="46"/>
      <c r="M10" s="46"/>
      <c r="N10" s="46"/>
      <c r="O10" s="46"/>
      <c r="P10" s="46">
        <f>データ!P6</f>
        <v>10.83</v>
      </c>
      <c r="Q10" s="46"/>
      <c r="R10" s="46"/>
      <c r="S10" s="46"/>
      <c r="T10" s="46"/>
      <c r="U10" s="46"/>
      <c r="V10" s="46"/>
      <c r="W10" s="46">
        <f>データ!Q6</f>
        <v>100</v>
      </c>
      <c r="X10" s="46"/>
      <c r="Y10" s="46"/>
      <c r="Z10" s="46"/>
      <c r="AA10" s="46"/>
      <c r="AB10" s="46"/>
      <c r="AC10" s="46"/>
      <c r="AD10" s="51">
        <f>データ!R6</f>
        <v>3613</v>
      </c>
      <c r="AE10" s="51"/>
      <c r="AF10" s="51"/>
      <c r="AG10" s="51"/>
      <c r="AH10" s="51"/>
      <c r="AI10" s="51"/>
      <c r="AJ10" s="51"/>
      <c r="AK10" s="2"/>
      <c r="AL10" s="51">
        <f>データ!V6</f>
        <v>7060</v>
      </c>
      <c r="AM10" s="51"/>
      <c r="AN10" s="51"/>
      <c r="AO10" s="51"/>
      <c r="AP10" s="51"/>
      <c r="AQ10" s="51"/>
      <c r="AR10" s="51"/>
      <c r="AS10" s="51"/>
      <c r="AT10" s="46">
        <f>データ!W6</f>
        <v>3.66</v>
      </c>
      <c r="AU10" s="46"/>
      <c r="AV10" s="46"/>
      <c r="AW10" s="46"/>
      <c r="AX10" s="46"/>
      <c r="AY10" s="46"/>
      <c r="AZ10" s="46"/>
      <c r="BA10" s="46"/>
      <c r="BB10" s="46">
        <f>データ!X6</f>
        <v>1928.96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38aLA8Gsrw8HAjQOMyd2cd4gvHBVjRjoVYrQPuLZ3Z1oFqAnFmfSQUNfZnSk4MuJ8HlGSib+icUMlSf65cCHQ==" saltValue="Umkell3bx0oxyt9jxst7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432067</v>
      </c>
      <c r="D6" s="33">
        <f t="shared" si="3"/>
        <v>46</v>
      </c>
      <c r="E6" s="33">
        <f t="shared" si="3"/>
        <v>17</v>
      </c>
      <c r="F6" s="33">
        <f t="shared" si="3"/>
        <v>5</v>
      </c>
      <c r="G6" s="33">
        <f t="shared" si="3"/>
        <v>0</v>
      </c>
      <c r="H6" s="33" t="str">
        <f t="shared" si="3"/>
        <v>熊本県　玉名市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58.22</v>
      </c>
      <c r="P6" s="34">
        <f t="shared" si="3"/>
        <v>10.83</v>
      </c>
      <c r="Q6" s="34">
        <f t="shared" si="3"/>
        <v>100</v>
      </c>
      <c r="R6" s="34">
        <f t="shared" si="3"/>
        <v>3613</v>
      </c>
      <c r="S6" s="34">
        <f t="shared" si="3"/>
        <v>65474</v>
      </c>
      <c r="T6" s="34">
        <f t="shared" si="3"/>
        <v>152.6</v>
      </c>
      <c r="U6" s="34">
        <f t="shared" si="3"/>
        <v>429.06</v>
      </c>
      <c r="V6" s="34">
        <f t="shared" si="3"/>
        <v>7060</v>
      </c>
      <c r="W6" s="34">
        <f t="shared" si="3"/>
        <v>3.66</v>
      </c>
      <c r="X6" s="34">
        <f t="shared" si="3"/>
        <v>1928.96</v>
      </c>
      <c r="Y6" s="35">
        <f>IF(Y7="",NA(),Y7)</f>
        <v>109.71</v>
      </c>
      <c r="Z6" s="35">
        <f t="shared" ref="Z6:AH6" si="4">IF(Z7="",NA(),Z7)</f>
        <v>106.53</v>
      </c>
      <c r="AA6" s="35">
        <f t="shared" si="4"/>
        <v>105.28</v>
      </c>
      <c r="AB6" s="35">
        <f t="shared" si="4"/>
        <v>104.08</v>
      </c>
      <c r="AC6" s="35">
        <f t="shared" si="4"/>
        <v>102.59</v>
      </c>
      <c r="AD6" s="35">
        <f t="shared" si="4"/>
        <v>99.66</v>
      </c>
      <c r="AE6" s="35">
        <f t="shared" si="4"/>
        <v>100.95</v>
      </c>
      <c r="AF6" s="35">
        <f t="shared" si="4"/>
        <v>101.77</v>
      </c>
      <c r="AG6" s="35">
        <f t="shared" si="4"/>
        <v>103.6</v>
      </c>
      <c r="AH6" s="35">
        <f t="shared" si="4"/>
        <v>106.37</v>
      </c>
      <c r="AI6" s="34" t="str">
        <f>IF(AI7="","",IF(AI7="-","【-】","【"&amp;SUBSTITUTE(TEXT(AI7,"#,##0.00"),"-","△")&amp;"】"))</f>
        <v>【104.99】</v>
      </c>
      <c r="AJ6" s="35">
        <f>IF(AJ7="",NA(),AJ7)</f>
        <v>61.06</v>
      </c>
      <c r="AK6" s="35">
        <f t="shared" ref="AK6:AS6" si="5">IF(AK7="",NA(),AK7)</f>
        <v>26.42</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70.44</v>
      </c>
      <c r="AV6" s="35">
        <f t="shared" ref="AV6:BD6" si="6">IF(AV7="",NA(),AV7)</f>
        <v>85.02</v>
      </c>
      <c r="AW6" s="35">
        <f t="shared" si="6"/>
        <v>76.44</v>
      </c>
      <c r="AX6" s="35">
        <f t="shared" si="6"/>
        <v>53.77</v>
      </c>
      <c r="AY6" s="35">
        <f t="shared" si="6"/>
        <v>59.81</v>
      </c>
      <c r="AZ6" s="35">
        <f t="shared" si="6"/>
        <v>31.84</v>
      </c>
      <c r="BA6" s="35">
        <f t="shared" si="6"/>
        <v>29.91</v>
      </c>
      <c r="BB6" s="35">
        <f t="shared" si="6"/>
        <v>29.54</v>
      </c>
      <c r="BC6" s="35">
        <f t="shared" si="6"/>
        <v>26.99</v>
      </c>
      <c r="BD6" s="35">
        <f t="shared" si="6"/>
        <v>29.13</v>
      </c>
      <c r="BE6" s="34" t="str">
        <f>IF(BE7="","",IF(BE7="-","【-】","【"&amp;SUBSTITUTE(TEXT(BE7,"#,##0.00"),"-","△")&amp;"】"))</f>
        <v>【32.80】</v>
      </c>
      <c r="BF6" s="35">
        <f>IF(BF7="",NA(),BF7)</f>
        <v>485.34</v>
      </c>
      <c r="BG6" s="35">
        <f t="shared" ref="BG6:BO6" si="7">IF(BG7="",NA(),BG7)</f>
        <v>257.83</v>
      </c>
      <c r="BH6" s="35">
        <f t="shared" si="7"/>
        <v>243.9</v>
      </c>
      <c r="BI6" s="35">
        <f t="shared" si="7"/>
        <v>379.47</v>
      </c>
      <c r="BJ6" s="35">
        <f t="shared" si="7"/>
        <v>361.68</v>
      </c>
      <c r="BK6" s="35">
        <f t="shared" si="7"/>
        <v>974.93</v>
      </c>
      <c r="BL6" s="35">
        <f t="shared" si="7"/>
        <v>855.8</v>
      </c>
      <c r="BM6" s="35">
        <f t="shared" si="7"/>
        <v>789.46</v>
      </c>
      <c r="BN6" s="35">
        <f t="shared" si="7"/>
        <v>826.83</v>
      </c>
      <c r="BO6" s="35">
        <f t="shared" si="7"/>
        <v>867.83</v>
      </c>
      <c r="BP6" s="34" t="str">
        <f>IF(BP7="","",IF(BP7="-","【-】","【"&amp;SUBSTITUTE(TEXT(BP7,"#,##0.00"),"-","△")&amp;"】"))</f>
        <v>【832.52】</v>
      </c>
      <c r="BQ6" s="35">
        <f>IF(BQ7="",NA(),BQ7)</f>
        <v>39.35</v>
      </c>
      <c r="BR6" s="35">
        <f t="shared" ref="BR6:BZ6" si="8">IF(BR7="",NA(),BR7)</f>
        <v>73.23</v>
      </c>
      <c r="BS6" s="35">
        <f t="shared" si="8"/>
        <v>67.53</v>
      </c>
      <c r="BT6" s="35">
        <f t="shared" si="8"/>
        <v>63.95</v>
      </c>
      <c r="BU6" s="35">
        <f t="shared" si="8"/>
        <v>63.23</v>
      </c>
      <c r="BV6" s="35">
        <f t="shared" si="8"/>
        <v>55.32</v>
      </c>
      <c r="BW6" s="35">
        <f t="shared" si="8"/>
        <v>59.8</v>
      </c>
      <c r="BX6" s="35">
        <f t="shared" si="8"/>
        <v>57.77</v>
      </c>
      <c r="BY6" s="35">
        <f t="shared" si="8"/>
        <v>57.31</v>
      </c>
      <c r="BZ6" s="35">
        <f t="shared" si="8"/>
        <v>57.08</v>
      </c>
      <c r="CA6" s="34" t="str">
        <f>IF(CA7="","",IF(CA7="-","【-】","【"&amp;SUBSTITUTE(TEXT(CA7,"#,##0.00"),"-","△")&amp;"】"))</f>
        <v>【60.94】</v>
      </c>
      <c r="CB6" s="35">
        <f>IF(CB7="",NA(),CB7)</f>
        <v>319.33</v>
      </c>
      <c r="CC6" s="35">
        <f t="shared" ref="CC6:CK6" si="9">IF(CC7="",NA(),CC7)</f>
        <v>172.26</v>
      </c>
      <c r="CD6" s="35">
        <f t="shared" si="9"/>
        <v>189.27</v>
      </c>
      <c r="CE6" s="35">
        <f t="shared" si="9"/>
        <v>205.11</v>
      </c>
      <c r="CF6" s="35">
        <f t="shared" si="9"/>
        <v>199.21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53.78</v>
      </c>
      <c r="CN6" s="35">
        <f t="shared" ref="CN6:CV6" si="10">IF(CN7="",NA(),CN7)</f>
        <v>53.78</v>
      </c>
      <c r="CO6" s="35">
        <f t="shared" si="10"/>
        <v>53.78</v>
      </c>
      <c r="CP6" s="35">
        <f t="shared" si="10"/>
        <v>53.78</v>
      </c>
      <c r="CQ6" s="35">
        <f t="shared" si="10"/>
        <v>53.78</v>
      </c>
      <c r="CR6" s="35">
        <f t="shared" si="10"/>
        <v>60.65</v>
      </c>
      <c r="CS6" s="35">
        <f t="shared" si="10"/>
        <v>51.75</v>
      </c>
      <c r="CT6" s="35">
        <f t="shared" si="10"/>
        <v>50.68</v>
      </c>
      <c r="CU6" s="35">
        <f t="shared" si="10"/>
        <v>50.14</v>
      </c>
      <c r="CV6" s="35">
        <f t="shared" si="10"/>
        <v>54.83</v>
      </c>
      <c r="CW6" s="34" t="str">
        <f>IF(CW7="","",IF(CW7="-","【-】","【"&amp;SUBSTITUTE(TEXT(CW7,"#,##0.00"),"-","△")&amp;"】"))</f>
        <v>【54.84】</v>
      </c>
      <c r="CX6" s="35">
        <f>IF(CX7="",NA(),CX7)</f>
        <v>67.290000000000006</v>
      </c>
      <c r="CY6" s="35">
        <f t="shared" ref="CY6:DG6" si="11">IF(CY7="",NA(),CY7)</f>
        <v>67.540000000000006</v>
      </c>
      <c r="CZ6" s="35">
        <f t="shared" si="11"/>
        <v>67.81</v>
      </c>
      <c r="DA6" s="35">
        <f t="shared" si="11"/>
        <v>68.260000000000005</v>
      </c>
      <c r="DB6" s="35">
        <f t="shared" si="11"/>
        <v>68.84</v>
      </c>
      <c r="DC6" s="35">
        <f t="shared" si="11"/>
        <v>84.58</v>
      </c>
      <c r="DD6" s="35">
        <f t="shared" si="11"/>
        <v>84.84</v>
      </c>
      <c r="DE6" s="35">
        <f t="shared" si="11"/>
        <v>84.86</v>
      </c>
      <c r="DF6" s="35">
        <f t="shared" si="11"/>
        <v>84.98</v>
      </c>
      <c r="DG6" s="35">
        <f t="shared" si="11"/>
        <v>84.7</v>
      </c>
      <c r="DH6" s="34" t="str">
        <f>IF(DH7="","",IF(DH7="-","【-】","【"&amp;SUBSTITUTE(TEXT(DH7,"#,##0.00"),"-","△")&amp;"】"))</f>
        <v>【86.60】</v>
      </c>
      <c r="DI6" s="35">
        <f>IF(DI7="",NA(),DI7)</f>
        <v>13.2</v>
      </c>
      <c r="DJ6" s="35">
        <f t="shared" ref="DJ6:DR6" si="12">IF(DJ7="",NA(),DJ7)</f>
        <v>16.41</v>
      </c>
      <c r="DK6" s="35">
        <f t="shared" si="12"/>
        <v>19.45</v>
      </c>
      <c r="DL6" s="35">
        <f t="shared" si="12"/>
        <v>22.29</v>
      </c>
      <c r="DM6" s="35">
        <f t="shared" si="12"/>
        <v>24.43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432067</v>
      </c>
      <c r="D7" s="37">
        <v>46</v>
      </c>
      <c r="E7" s="37">
        <v>17</v>
      </c>
      <c r="F7" s="37">
        <v>5</v>
      </c>
      <c r="G7" s="37">
        <v>0</v>
      </c>
      <c r="H7" s="37" t="s">
        <v>96</v>
      </c>
      <c r="I7" s="37" t="s">
        <v>97</v>
      </c>
      <c r="J7" s="37" t="s">
        <v>98</v>
      </c>
      <c r="K7" s="37" t="s">
        <v>99</v>
      </c>
      <c r="L7" s="37" t="s">
        <v>100</v>
      </c>
      <c r="M7" s="37" t="s">
        <v>101</v>
      </c>
      <c r="N7" s="38" t="s">
        <v>102</v>
      </c>
      <c r="O7" s="38">
        <v>58.22</v>
      </c>
      <c r="P7" s="38">
        <v>10.83</v>
      </c>
      <c r="Q7" s="38">
        <v>100</v>
      </c>
      <c r="R7" s="38">
        <v>3613</v>
      </c>
      <c r="S7" s="38">
        <v>65474</v>
      </c>
      <c r="T7" s="38">
        <v>152.6</v>
      </c>
      <c r="U7" s="38">
        <v>429.06</v>
      </c>
      <c r="V7" s="38">
        <v>7060</v>
      </c>
      <c r="W7" s="38">
        <v>3.66</v>
      </c>
      <c r="X7" s="38">
        <v>1928.96</v>
      </c>
      <c r="Y7" s="38">
        <v>109.71</v>
      </c>
      <c r="Z7" s="38">
        <v>106.53</v>
      </c>
      <c r="AA7" s="38">
        <v>105.28</v>
      </c>
      <c r="AB7" s="38">
        <v>104.08</v>
      </c>
      <c r="AC7" s="38">
        <v>102.59</v>
      </c>
      <c r="AD7" s="38">
        <v>99.66</v>
      </c>
      <c r="AE7" s="38">
        <v>100.95</v>
      </c>
      <c r="AF7" s="38">
        <v>101.77</v>
      </c>
      <c r="AG7" s="38">
        <v>103.6</v>
      </c>
      <c r="AH7" s="38">
        <v>106.37</v>
      </c>
      <c r="AI7" s="38">
        <v>104.99</v>
      </c>
      <c r="AJ7" s="38">
        <v>61.06</v>
      </c>
      <c r="AK7" s="38">
        <v>26.42</v>
      </c>
      <c r="AL7" s="38">
        <v>0</v>
      </c>
      <c r="AM7" s="38">
        <v>0</v>
      </c>
      <c r="AN7" s="38">
        <v>0</v>
      </c>
      <c r="AO7" s="38">
        <v>225.39</v>
      </c>
      <c r="AP7" s="38">
        <v>224.04</v>
      </c>
      <c r="AQ7" s="38">
        <v>227.4</v>
      </c>
      <c r="AR7" s="38">
        <v>193.99</v>
      </c>
      <c r="AS7" s="38">
        <v>139.02000000000001</v>
      </c>
      <c r="AT7" s="38">
        <v>121.19</v>
      </c>
      <c r="AU7" s="38">
        <v>70.44</v>
      </c>
      <c r="AV7" s="38">
        <v>85.02</v>
      </c>
      <c r="AW7" s="38">
        <v>76.44</v>
      </c>
      <c r="AX7" s="38">
        <v>53.77</v>
      </c>
      <c r="AY7" s="38">
        <v>59.81</v>
      </c>
      <c r="AZ7" s="38">
        <v>31.84</v>
      </c>
      <c r="BA7" s="38">
        <v>29.91</v>
      </c>
      <c r="BB7" s="38">
        <v>29.54</v>
      </c>
      <c r="BC7" s="38">
        <v>26.99</v>
      </c>
      <c r="BD7" s="38">
        <v>29.13</v>
      </c>
      <c r="BE7" s="38">
        <v>32.799999999999997</v>
      </c>
      <c r="BF7" s="38">
        <v>485.34</v>
      </c>
      <c r="BG7" s="38">
        <v>257.83</v>
      </c>
      <c r="BH7" s="38">
        <v>243.9</v>
      </c>
      <c r="BI7" s="38">
        <v>379.47</v>
      </c>
      <c r="BJ7" s="38">
        <v>361.68</v>
      </c>
      <c r="BK7" s="38">
        <v>974.93</v>
      </c>
      <c r="BL7" s="38">
        <v>855.8</v>
      </c>
      <c r="BM7" s="38">
        <v>789.46</v>
      </c>
      <c r="BN7" s="38">
        <v>826.83</v>
      </c>
      <c r="BO7" s="38">
        <v>867.83</v>
      </c>
      <c r="BP7" s="38">
        <v>832.52</v>
      </c>
      <c r="BQ7" s="38">
        <v>39.35</v>
      </c>
      <c r="BR7" s="38">
        <v>73.23</v>
      </c>
      <c r="BS7" s="38">
        <v>67.53</v>
      </c>
      <c r="BT7" s="38">
        <v>63.95</v>
      </c>
      <c r="BU7" s="38">
        <v>63.23</v>
      </c>
      <c r="BV7" s="38">
        <v>55.32</v>
      </c>
      <c r="BW7" s="38">
        <v>59.8</v>
      </c>
      <c r="BX7" s="38">
        <v>57.77</v>
      </c>
      <c r="BY7" s="38">
        <v>57.31</v>
      </c>
      <c r="BZ7" s="38">
        <v>57.08</v>
      </c>
      <c r="CA7" s="38">
        <v>60.94</v>
      </c>
      <c r="CB7" s="38">
        <v>319.33</v>
      </c>
      <c r="CC7" s="38">
        <v>172.26</v>
      </c>
      <c r="CD7" s="38">
        <v>189.27</v>
      </c>
      <c r="CE7" s="38">
        <v>205.11</v>
      </c>
      <c r="CF7" s="38">
        <v>199.21</v>
      </c>
      <c r="CG7" s="38">
        <v>283.17</v>
      </c>
      <c r="CH7" s="38">
        <v>263.76</v>
      </c>
      <c r="CI7" s="38">
        <v>274.35000000000002</v>
      </c>
      <c r="CJ7" s="38">
        <v>273.52</v>
      </c>
      <c r="CK7" s="38">
        <v>274.99</v>
      </c>
      <c r="CL7" s="38">
        <v>253.04</v>
      </c>
      <c r="CM7" s="38">
        <v>53.78</v>
      </c>
      <c r="CN7" s="38">
        <v>53.78</v>
      </c>
      <c r="CO7" s="38">
        <v>53.78</v>
      </c>
      <c r="CP7" s="38">
        <v>53.78</v>
      </c>
      <c r="CQ7" s="38">
        <v>53.78</v>
      </c>
      <c r="CR7" s="38">
        <v>60.65</v>
      </c>
      <c r="CS7" s="38">
        <v>51.75</v>
      </c>
      <c r="CT7" s="38">
        <v>50.68</v>
      </c>
      <c r="CU7" s="38">
        <v>50.14</v>
      </c>
      <c r="CV7" s="38">
        <v>54.83</v>
      </c>
      <c r="CW7" s="38">
        <v>54.84</v>
      </c>
      <c r="CX7" s="38">
        <v>67.290000000000006</v>
      </c>
      <c r="CY7" s="38">
        <v>67.540000000000006</v>
      </c>
      <c r="CZ7" s="38">
        <v>67.81</v>
      </c>
      <c r="DA7" s="38">
        <v>68.260000000000005</v>
      </c>
      <c r="DB7" s="38">
        <v>68.84</v>
      </c>
      <c r="DC7" s="38">
        <v>84.58</v>
      </c>
      <c r="DD7" s="38">
        <v>84.84</v>
      </c>
      <c r="DE7" s="38">
        <v>84.86</v>
      </c>
      <c r="DF7" s="38">
        <v>84.98</v>
      </c>
      <c r="DG7" s="38">
        <v>84.7</v>
      </c>
      <c r="DH7" s="38">
        <v>86.6</v>
      </c>
      <c r="DI7" s="38">
        <v>13.2</v>
      </c>
      <c r="DJ7" s="38">
        <v>16.41</v>
      </c>
      <c r="DK7" s="38">
        <v>19.45</v>
      </c>
      <c r="DL7" s="38">
        <v>22.29</v>
      </c>
      <c r="DM7" s="38">
        <v>24.43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健</cp:lastModifiedBy>
  <cp:lastPrinted>2022-01-14T00:41:25Z</cp:lastPrinted>
  <dcterms:created xsi:type="dcterms:W3CDTF">2021-12-03T07:35:14Z</dcterms:created>
  <dcterms:modified xsi:type="dcterms:W3CDTF">2022-01-14T00:41:32Z</dcterms:modified>
  <cp:category/>
</cp:coreProperties>
</file>