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53\Desktop\公営企業に係る経営比較分析表（令和2年度決算）の分析等について\提出\"/>
    </mc:Choice>
  </mc:AlternateContent>
  <workbookProtection workbookAlgorithmName="SHA-512" workbookHashValue="D0OaUz/qnqi+1gb+1ZCSWIcA2/yUhFejREk9DteGYwGDTtMr5C6yquEJoktsr0EYu3DFpO7HlhzNO8nRpyd36A==" workbookSaltValue="3l9P7Ayu4lWxp6/+2riDk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BB8" i="4"/>
  <c r="AT8" i="4"/>
  <c r="AD8" i="4"/>
  <c r="W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<sst xmlns="http://schemas.openxmlformats.org/spreadsheetml/2006/main" count="236" uniqueCount="118">
  <si>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</si>
  <si>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</si>
  <si>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</si>
  <si>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</si>
  <si>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</si>
  <si>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</si>
  <si>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</si>
  <si>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</si>
  <si>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</si>
  <si>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</si>
  <si>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</si>
  <si>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</si>
  <si>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</si>
  <si>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</si>
  <si>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</si>
  <si>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</si>
  <si>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</si>
  <si>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</si>
  <si>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</si>
  <si>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</si>
  <si>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</si>
  <si>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</si>
  <si>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</si>
  <si>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</si>
  <si>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</si>
  <si>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</si>
  <si>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</si>
  <si>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</si>
  <si>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</si>
  <si>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</si>
  <si>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</si>
  <si>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</si>
  <si>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</si>
  <si>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</si>
  <si>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</si>
  <si>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</si>
  <si>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</si>
  <si>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</si>
  <si>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</si>
  <si>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</si>
  <si>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</si>
  <si>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</si>
  <si>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</si>
  <si>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</si>
  <si>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</si>
  <si>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</si>
  <si>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</si>
  <si>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</si>
  <si>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</si>
  <si>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</si>
  <si>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</si>
  <si>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</si>
  <si>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</si>
  <si>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</si>
  <si>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</si>
  <si>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</si>
  <si>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</si>
  <si>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</si>
  <si>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</si>
  <si>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</si>
  <si>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</si>
  <si>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</si>
  <si>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</si>
  <si>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</si>
  <si>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</si>
  <si>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</si>
  <si>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</si>
  <si>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</si>
  <si>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</si>
  <si>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</si>
  <si>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</si>
  <si>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</si>
  <si>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</si>
  <si>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</si>
  <si>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</si>
  <si>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</si>
  <si>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</si>
  <si>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</si>
  <si>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</si>
  <si>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</si>
  <si>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</si>
  <si>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</si>
  <si>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</si>
  <si>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</si>
  <si>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</si>
  <si>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</si>
  <si>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</si>
  <si>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</si>
  <si>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</si>
  <si>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</si>
  <si>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</si>
  <si>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</si>
  <si>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</si>
  <si>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</si>
  <si>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</si>
  <si>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</si>
  <si>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</si>
  <si>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</si>
  <si>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</si>
  <si>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</si>
  <si>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</si>
  <si>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</si>
  <si>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</si>
  <si>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</si>
  <si>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</si>
  <si>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</si>
  <si>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</si>
  <si>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</si>
  <si>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</si>
  <si>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</si>
  <si>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</si>
  <si>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</si>
  <si>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</si>
  <si>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</si>
  <si>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</si>
  <si>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将来的に安定した下水道事業サービスを持続していくために、料金水準適正化の検討・経費の削減・更なる下水道接続の加入促進を実施し、汚水処理原価を減少させることにより、一般会計からの繰入金を減少させていく必要がある。
　また、Ｈ28年度に策定した中長期的な経営の基本計画である「経営戦略」に沿って、経営基盤の強化と財政マネジメントの向上に取り組むことが必要である。</t>
    <phoneticPr fontId="4"/>
  </si>
  <si>
    <t>　有形固定資産減価償却率については、新たな設備投資を行っていないため増加傾向にある。管渠の老朽化は年々進んでいるので、長寿命化計画等に基づいて汚水処理場や管渠の改築更新を行っていく。</t>
    <rPh sb="18" eb="19">
      <t>アラ</t>
    </rPh>
    <rPh sb="21" eb="25">
      <t>セツビトウシ</t>
    </rPh>
    <rPh sb="26" eb="27">
      <t>オコナ</t>
    </rPh>
    <rPh sb="34" eb="36">
      <t>ゾウカ</t>
    </rPh>
    <rPh sb="36" eb="38">
      <t>ケイコウ</t>
    </rPh>
    <phoneticPr fontId="4"/>
  </si>
  <si>
    <t>　経常収支比率は、100%前後を推移している。今後の施設更新に要する費用を確保するために、更なる維持管理費の節減等により費用削減に努める。
　流動比率については、一般会計からの繰入金削減の影響で流動資産（預金）が減少した事によるもので、他事業（公共・農集）と併せ使用料の改定を検討する必要がある。
　企業債残高対事業規模比率については、新規の資本的投資を行っていないため下降傾向である。今後の投資規模については、適切であるかを分析し経営改善を図っていく。
　Ｈ29年度以降の経費回収率については、平均値を上回っている。今後とも公共下水道の利点を周知するなどして加入促進等を図り経費回収率の向上に努める。
　汚水処理原価については、Ｈ28年度は汚水処理費の増加により平均値を上回ったが、Ｈ29年度以降は同経費の減少により平均値を下回っている。今後も維持管理費の削減に努め、接続率向上の取り組みを行い、有収水量の増加などの改善を行っていく。
　水洗化率については、平均値を下回っていることから、公共下水道の利点を周知するなどして、接続率向上の加入促進を行っていく。</t>
    <rPh sb="13" eb="15">
      <t>ゼンゴ</t>
    </rPh>
    <rPh sb="16" eb="18">
      <t>スイイ</t>
    </rPh>
    <rPh sb="118" eb="121">
      <t>タジギョウ</t>
    </rPh>
    <rPh sb="122" eb="124">
      <t>コウキョウ</t>
    </rPh>
    <rPh sb="125" eb="127">
      <t>ノウシュウ</t>
    </rPh>
    <rPh sb="129" eb="130">
      <t>アワ</t>
    </rPh>
    <rPh sb="131" eb="134">
      <t>シヨウリョウ</t>
    </rPh>
    <rPh sb="135" eb="137">
      <t>カイテイ</t>
    </rPh>
    <rPh sb="138" eb="140">
      <t>ケントウ</t>
    </rPh>
    <rPh sb="142" eb="144">
      <t>ヒツヨウ</t>
    </rPh>
    <rPh sb="168" eb="170">
      <t>シンキ</t>
    </rPh>
    <rPh sb="171" eb="174">
      <t>シホンテキ</t>
    </rPh>
    <rPh sb="174" eb="176">
      <t>トウシ</t>
    </rPh>
    <rPh sb="177" eb="178">
      <t>オコナ</t>
    </rPh>
    <rPh sb="350" eb="353">
      <t>ドウケイヒ</t>
    </rPh>
    <rPh sb="354" eb="35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</si>
</sst>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E2-4B0D-846F-AECAEBA5B2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0.36</c:v>
                </c:pt>
                <c:pt idx="4">
                  <c:v>0.39</c:v>
                </c:pt>
              </c:numCache>
            </c:numRef>
          </c:val>
          <c:smooth val="0"/>
          <c:extLst>
            <c:ext xmlns:c16="http://schemas.microsoft.com/office/drawing/2014/chart" uri="{C3380CC4-5D6E-409C-BE32-E72D297353CC}">
              <c16:uniqueId val="{00000001-D2E2-4B0D-846F-AECAEBA5B2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05-484B-A2AC-F8AC58C6F3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42.47</c:v>
                </c:pt>
                <c:pt idx="4">
                  <c:v>42.4</c:v>
                </c:pt>
              </c:numCache>
            </c:numRef>
          </c:val>
          <c:smooth val="0"/>
          <c:extLst>
            <c:ext xmlns:c16="http://schemas.microsoft.com/office/drawing/2014/chart" uri="{C3380CC4-5D6E-409C-BE32-E72D297353CC}">
              <c16:uniqueId val="{00000001-D005-484B-A2AC-F8AC58C6F3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62.7</c:v>
                </c:pt>
                <c:pt idx="1">
                  <c:v>63.63</c:v>
                </c:pt>
                <c:pt idx="2">
                  <c:v>65.180000000000007</c:v>
                </c:pt>
                <c:pt idx="3">
                  <c:v>63.62</c:v>
                </c:pt>
                <c:pt idx="4">
                  <c:v>68.83</c:v>
                </c:pt>
              </c:numCache>
            </c:numRef>
          </c:val>
          <c:extLst>
            <c:ext xmlns:c16="http://schemas.microsoft.com/office/drawing/2014/chart" uri="{C3380CC4-5D6E-409C-BE32-E72D297353CC}">
              <c16:uniqueId val="{00000000-D04D-488B-9714-93257F0314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83.75</c:v>
                </c:pt>
                <c:pt idx="4">
                  <c:v>84.19</c:v>
                </c:pt>
              </c:numCache>
            </c:numRef>
          </c:val>
          <c:smooth val="0"/>
          <c:extLst>
            <c:ext xmlns:c16="http://schemas.microsoft.com/office/drawing/2014/chart" uri="{C3380CC4-5D6E-409C-BE32-E72D297353CC}">
              <c16:uniqueId val="{00000001-D04D-488B-9714-93257F0314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97.34</c:v>
                </c:pt>
                <c:pt idx="1">
                  <c:v>110.05</c:v>
                </c:pt>
                <c:pt idx="2">
                  <c:v>100.06</c:v>
                </c:pt>
                <c:pt idx="3">
                  <c:v>99.25</c:v>
                </c:pt>
                <c:pt idx="4">
                  <c:v>104.75</c:v>
                </c:pt>
              </c:numCache>
            </c:numRef>
          </c:val>
          <c:extLst>
            <c:ext xmlns:c16="http://schemas.microsoft.com/office/drawing/2014/chart" uri="{C3380CC4-5D6E-409C-BE32-E72D297353CC}">
              <c16:uniqueId val="{00000000-6BDB-4AD2-B9BB-F3D3F6CE49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99.91</c:v>
                </c:pt>
                <c:pt idx="2">
                  <c:v>98.03</c:v>
                </c:pt>
                <c:pt idx="3">
                  <c:v>102.73</c:v>
                </c:pt>
                <c:pt idx="4">
                  <c:v>105.78</c:v>
                </c:pt>
              </c:numCache>
            </c:numRef>
          </c:val>
          <c:smooth val="0"/>
          <c:extLst>
            <c:ext xmlns:c16="http://schemas.microsoft.com/office/drawing/2014/chart" uri="{C3380CC4-5D6E-409C-BE32-E72D297353CC}">
              <c16:uniqueId val="{00000001-6BDB-4AD2-B9BB-F3D3F6CE49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14</c:v>
                </c:pt>
                <c:pt idx="1">
                  <c:v>15.74</c:v>
                </c:pt>
                <c:pt idx="2">
                  <c:v>17.809999999999999</c:v>
                </c:pt>
                <c:pt idx="3">
                  <c:v>19.87</c:v>
                </c:pt>
                <c:pt idx="4">
                  <c:v>21.94</c:v>
                </c:pt>
              </c:numCache>
            </c:numRef>
          </c:val>
          <c:extLst>
            <c:ext xmlns:c16="http://schemas.microsoft.com/office/drawing/2014/chart" uri="{C3380CC4-5D6E-409C-BE32-E72D297353CC}">
              <c16:uniqueId val="{00000000-907A-4C6E-9A00-02AAF8FD83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14.76</c:v>
                </c:pt>
                <c:pt idx="2">
                  <c:v>15.02</c:v>
                </c:pt>
                <c:pt idx="3">
                  <c:v>24.68</c:v>
                </c:pt>
                <c:pt idx="4">
                  <c:v>21.36</c:v>
                </c:pt>
              </c:numCache>
            </c:numRef>
          </c:val>
          <c:smooth val="0"/>
          <c:extLst>
            <c:ext xmlns:c16="http://schemas.microsoft.com/office/drawing/2014/chart" uri="{C3380CC4-5D6E-409C-BE32-E72D297353CC}">
              <c16:uniqueId val="{00000001-907A-4C6E-9A00-02AAF8FD83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C2-4DE2-84D3-97299D7B28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BAC2-4DE2-84D3-97299D7B28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19.559999999999999</c:v>
                </c:pt>
                <c:pt idx="1">
                  <c:v>0</c:v>
                </c:pt>
                <c:pt idx="2">
                  <c:v>0</c:v>
                </c:pt>
                <c:pt idx="3">
                  <c:v>0</c:v>
                </c:pt>
                <c:pt idx="4">
                  <c:v>0</c:v>
                </c:pt>
              </c:numCache>
            </c:numRef>
          </c:val>
          <c:extLst>
            <c:ext xmlns:c16="http://schemas.microsoft.com/office/drawing/2014/chart" uri="{C3380CC4-5D6E-409C-BE32-E72D297353CC}">
              <c16:uniqueId val="{00000000-AAA4-4D0F-9965-E1EA354483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148.76</c:v>
                </c:pt>
                <c:pt idx="2">
                  <c:v>179.15</c:v>
                </c:pt>
                <c:pt idx="3">
                  <c:v>94.97</c:v>
                </c:pt>
                <c:pt idx="4">
                  <c:v>63.96</c:v>
                </c:pt>
              </c:numCache>
            </c:numRef>
          </c:val>
          <c:smooth val="0"/>
          <c:extLst>
            <c:ext xmlns:c16="http://schemas.microsoft.com/office/drawing/2014/chart" uri="{C3380CC4-5D6E-409C-BE32-E72D297353CC}">
              <c16:uniqueId val="{00000001-AAA4-4D0F-9965-E1EA354483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157.81</c:v>
                </c:pt>
                <c:pt idx="1">
                  <c:v>96.04</c:v>
                </c:pt>
                <c:pt idx="2">
                  <c:v>66.28</c:v>
                </c:pt>
                <c:pt idx="3">
                  <c:v>16.88</c:v>
                </c:pt>
                <c:pt idx="4">
                  <c:v>-11.89</c:v>
                </c:pt>
              </c:numCache>
            </c:numRef>
          </c:val>
          <c:extLst>
            <c:ext xmlns:c16="http://schemas.microsoft.com/office/drawing/2014/chart" uri="{C3380CC4-5D6E-409C-BE32-E72D297353CC}">
              <c16:uniqueId val="{00000000-6642-4FC0-A7D5-E3BC1359D6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129.05000000000001</c:v>
                </c:pt>
                <c:pt idx="2">
                  <c:v>131.47999999999999</c:v>
                </c:pt>
                <c:pt idx="3">
                  <c:v>47.72</c:v>
                </c:pt>
                <c:pt idx="4">
                  <c:v>44.24</c:v>
                </c:pt>
              </c:numCache>
            </c:numRef>
          </c:val>
          <c:smooth val="0"/>
          <c:extLst>
            <c:ext xmlns:c16="http://schemas.microsoft.com/office/drawing/2014/chart" uri="{C3380CC4-5D6E-409C-BE32-E72D297353CC}">
              <c16:uniqueId val="{00000001-6642-4FC0-A7D5-E3BC1359D6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2893.98</c:v>
                </c:pt>
                <c:pt idx="1">
                  <c:v>2875.59</c:v>
                </c:pt>
                <c:pt idx="2">
                  <c:v>2306.2800000000002</c:v>
                </c:pt>
                <c:pt idx="3">
                  <c:v>2118.63</c:v>
                </c:pt>
                <c:pt idx="4">
                  <c:v>1866.5</c:v>
                </c:pt>
              </c:numCache>
            </c:numRef>
          </c:val>
          <c:extLst>
            <c:ext xmlns:c16="http://schemas.microsoft.com/office/drawing/2014/chart" uri="{C3380CC4-5D6E-409C-BE32-E72D297353CC}">
              <c16:uniqueId val="{00000000-FC3F-4C10-ADD2-5D1969EEA5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1206.79</c:v>
                </c:pt>
                <c:pt idx="4">
                  <c:v>1258.43</c:v>
                </c:pt>
              </c:numCache>
            </c:numRef>
          </c:val>
          <c:smooth val="0"/>
          <c:extLst>
            <c:ext xmlns:c16="http://schemas.microsoft.com/office/drawing/2014/chart" uri="{C3380CC4-5D6E-409C-BE32-E72D297353CC}">
              <c16:uniqueId val="{00000001-FC3F-4C10-ADD2-5D1969EEA5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43.11</c:v>
                </c:pt>
                <c:pt idx="1">
                  <c:v>63.69</c:v>
                </c:pt>
                <c:pt idx="2">
                  <c:v>65.2</c:v>
                </c:pt>
                <c:pt idx="3">
                  <c:v>75.010000000000005</c:v>
                </c:pt>
                <c:pt idx="4">
                  <c:v>99.81</c:v>
                </c:pt>
              </c:numCache>
            </c:numRef>
          </c:val>
          <c:extLst>
            <c:ext xmlns:c16="http://schemas.microsoft.com/office/drawing/2014/chart" uri="{C3380CC4-5D6E-409C-BE32-E72D297353CC}">
              <c16:uniqueId val="{00000000-7CE1-46FA-B664-56343F34DA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71.84</c:v>
                </c:pt>
                <c:pt idx="4">
                  <c:v>73.36</c:v>
                </c:pt>
              </c:numCache>
            </c:numRef>
          </c:val>
          <c:smooth val="0"/>
          <c:extLst>
            <c:ext xmlns:c16="http://schemas.microsoft.com/office/drawing/2014/chart" uri="{C3380CC4-5D6E-409C-BE32-E72D297353CC}">
              <c16:uniqueId val="{00000001-7CE1-46FA-B664-56343F34DA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352.09</c:v>
                </c:pt>
                <c:pt idx="1">
                  <c:v>237.71</c:v>
                </c:pt>
                <c:pt idx="2">
                  <c:v>232.39</c:v>
                </c:pt>
                <c:pt idx="3">
                  <c:v>202.21</c:v>
                </c:pt>
                <c:pt idx="4">
                  <c:v>152.18</c:v>
                </c:pt>
              </c:numCache>
            </c:numRef>
          </c:val>
          <c:extLst>
            <c:ext xmlns:c16="http://schemas.microsoft.com/office/drawing/2014/chart" uri="{C3380CC4-5D6E-409C-BE32-E72D297353CC}">
              <c16:uniqueId val="{00000000-AA1E-4A7A-9444-261E6F774E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228.47</c:v>
                </c:pt>
                <c:pt idx="4">
                  <c:v>224.88</c:v>
                </c:pt>
              </c:numCache>
            </c:numRef>
          </c:val>
          <c:smooth val="0"/>
          <c:extLst>
            <c:ext xmlns:c16="http://schemas.microsoft.com/office/drawing/2014/chart" uri="{C3380CC4-5D6E-409C-BE32-E72D297353CC}">
              <c16:uniqueId val="{00000001-AA1E-4A7A-9444-261E6F774E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宇城市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58351</v>
      </c>
      <c r="AM8" s="69"/>
      <c r="AN8" s="69"/>
      <c r="AO8" s="69"/>
      <c r="AP8" s="69"/>
      <c r="AQ8" s="69"/>
      <c r="AR8" s="69"/>
      <c r="AS8" s="69"/>
      <c r="AT8" s="68">
        <f>データ!T6</f>
        <v>188.61</v>
      </c>
      <c r="AU8" s="68"/>
      <c r="AV8" s="68"/>
      <c r="AW8" s="68"/>
      <c r="AX8" s="68"/>
      <c r="AY8" s="68"/>
      <c r="AZ8" s="68"/>
      <c r="BA8" s="68"/>
      <c r="BB8" s="68">
        <f>データ!U6</f>
        <v>309.37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53.54</v>
      </c>
      <c r="J10" s="68"/>
      <c r="K10" s="68"/>
      <c r="L10" s="68"/>
      <c r="M10" s="68"/>
      <c r="N10" s="68"/>
      <c r="O10" s="68"/>
      <c r="P10" s="68">
        <f>データ!P6</f>
        <v>2.15</v>
      </c>
      <c r="Q10" s="68"/>
      <c r="R10" s="68"/>
      <c r="S10" s="68"/>
      <c r="T10" s="68"/>
      <c r="U10" s="68"/>
      <c r="V10" s="68"/>
      <c r="W10" s="68">
        <f>データ!Q6</f>
        <v>76.91</v>
      </c>
      <c r="X10" s="68"/>
      <c r="Y10" s="68"/>
      <c r="Z10" s="68"/>
      <c r="AA10" s="68"/>
      <c r="AB10" s="68"/>
      <c r="AC10" s="68"/>
      <c r="AD10" s="69">
        <f>データ!R6</f>
        <v>3140</v>
      </c>
      <c r="AE10" s="69"/>
      <c r="AF10" s="69"/>
      <c r="AG10" s="69"/>
      <c r="AH10" s="69"/>
      <c r="AI10" s="69"/>
      <c r="AJ10" s="69"/>
      <c r="AK10" s="2"/>
      <c r="AL10" s="69">
        <f>データ!V6</f>
        <v>1248</v>
      </c>
      <c r="AM10" s="69"/>
      <c r="AN10" s="69"/>
      <c r="AO10" s="69"/>
      <c r="AP10" s="69"/>
      <c r="AQ10" s="69"/>
      <c r="AR10" s="69"/>
      <c r="AS10" s="69"/>
      <c r="AT10" s="68">
        <f>データ!W6</f>
        <v>0.49</v>
      </c>
      <c r="AU10" s="68"/>
      <c r="AV10" s="68"/>
      <c r="AW10" s="68"/>
      <c r="AX10" s="68"/>
      <c r="AY10" s="68"/>
      <c r="AZ10" s="68"/>
      <c r="BA10" s="68"/>
      <c r="BB10" s="68">
        <f>データ!X6</f>
        <v>2546.94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B8JnkFfpe5sG8WfwadLMAeNc/ZbwokyrEUcjmoIwr89Xc3SiRMysj7MjLpBVtVPVxQXR1Bahs0UPVfQpoqU+bA==" saltValue="jglEw0X+MWO1EbxU4Ojs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432130</v>
      </c>
      <c r="D6" s="33">
        <f t="shared" si="3"/>
        <v>46</v>
      </c>
      <c r="E6" s="33">
        <f t="shared" si="3"/>
        <v>17</v>
      </c>
      <c r="F6" s="33">
        <f t="shared" si="3"/>
        <v>4</v>
      </c>
      <c r="G6" s="33">
        <f t="shared" si="3"/>
        <v>0</v>
      </c>
      <c r="H6" s="33" t="str">
        <f t="shared" si="3"/>
        <v>熊本県　宇城市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53.54</v>
      </c>
      <c r="P6" s="34">
        <f t="shared" si="3"/>
        <v>2.15</v>
      </c>
      <c r="Q6" s="34">
        <f t="shared" si="3"/>
        <v>76.91</v>
      </c>
      <c r="R6" s="34">
        <f t="shared" si="3"/>
        <v>3140</v>
      </c>
      <c r="S6" s="34">
        <f t="shared" si="3"/>
        <v>58351</v>
      </c>
      <c r="T6" s="34">
        <f t="shared" si="3"/>
        <v>188.61</v>
      </c>
      <c r="U6" s="34">
        <f t="shared" si="3"/>
        <v>309.37</v>
      </c>
      <c r="V6" s="34">
        <f t="shared" si="3"/>
        <v>1248</v>
      </c>
      <c r="W6" s="34">
        <f t="shared" si="3"/>
        <v>0.49</v>
      </c>
      <c r="X6" s="34">
        <f t="shared" si="3"/>
        <v>2546.94</v>
      </c>
      <c r="Y6" s="35">
        <f>IF(Y7="",NA(),Y7)</f>
        <v>97.34</v>
      </c>
      <c r="Z6" s="35">
        <f t="shared" ref="Z6:AH6" si="4">IF(Z7="",NA(),Z7)</f>
        <v>110.05</v>
      </c>
      <c r="AA6" s="35">
        <f t="shared" si="4"/>
        <v>100.06</v>
      </c>
      <c r="AB6" s="35">
        <f t="shared" si="4"/>
        <v>99.25</v>
      </c>
      <c r="AC6" s="35">
        <f t="shared" si="4"/>
        <v>104.75</v>
      </c>
      <c r="AD6" s="35">
        <f t="shared" si="4"/>
        <v>98.04</v>
      </c>
      <c r="AE6" s="35">
        <f t="shared" si="4"/>
        <v>99.91</v>
      </c>
      <c r="AF6" s="35">
        <f t="shared" si="4"/>
        <v>98.03</v>
      </c>
      <c r="AG6" s="35">
        <f t="shared" si="4"/>
        <v>102.73</v>
      </c>
      <c r="AH6" s="35">
        <f t="shared" si="4"/>
        <v>105.78</v>
      </c>
      <c r="AI6" s="34" t="str">
        <f>IF(AI7="","",IF(AI7="-","【-】","【"&amp;SUBSTITUTE(TEXT(AI7,"#,##0.00"),"-","△")&amp;"】"))</f>
        <v>【104.83】</v>
      </c>
      <c r="AJ6" s="35">
        <f>IF(AJ7="",NA(),AJ7)</f>
        <v>19.559999999999999</v>
      </c>
      <c r="AK6" s="34">
        <f t="shared" ref="AK6:AS6" si="5">IF(AK7="",NA(),AK7)</f>
        <v>0</v>
      </c>
      <c r="AL6" s="34">
        <f t="shared" si="5"/>
        <v>0</v>
      </c>
      <c r="AM6" s="34">
        <f t="shared" si="5"/>
        <v>0</v>
      </c>
      <c r="AN6" s="34">
        <f t="shared" si="5"/>
        <v>0</v>
      </c>
      <c r="AO6" s="35">
        <f t="shared" si="5"/>
        <v>208.1</v>
      </c>
      <c r="AP6" s="35">
        <f t="shared" si="5"/>
        <v>148.76</v>
      </c>
      <c r="AQ6" s="35">
        <f t="shared" si="5"/>
        <v>179.15</v>
      </c>
      <c r="AR6" s="35">
        <f t="shared" si="5"/>
        <v>94.97</v>
      </c>
      <c r="AS6" s="35">
        <f t="shared" si="5"/>
        <v>63.96</v>
      </c>
      <c r="AT6" s="34" t="str">
        <f>IF(AT7="","",IF(AT7="-","【-】","【"&amp;SUBSTITUTE(TEXT(AT7,"#,##0.00"),"-","△")&amp;"】"))</f>
        <v>【61.55】</v>
      </c>
      <c r="AU6" s="35">
        <f>IF(AU7="",NA(),AU7)</f>
        <v>157.81</v>
      </c>
      <c r="AV6" s="35">
        <f t="shared" ref="AV6:BD6" si="6">IF(AV7="",NA(),AV7)</f>
        <v>96.04</v>
      </c>
      <c r="AW6" s="35">
        <f t="shared" si="6"/>
        <v>66.28</v>
      </c>
      <c r="AX6" s="35">
        <f t="shared" si="6"/>
        <v>16.88</v>
      </c>
      <c r="AY6" s="35">
        <f t="shared" si="6"/>
        <v>-11.89</v>
      </c>
      <c r="AZ6" s="35">
        <f t="shared" si="6"/>
        <v>75.290000000000006</v>
      </c>
      <c r="BA6" s="35">
        <f t="shared" si="6"/>
        <v>129.05000000000001</v>
      </c>
      <c r="BB6" s="35">
        <f t="shared" si="6"/>
        <v>131.47999999999999</v>
      </c>
      <c r="BC6" s="35">
        <f t="shared" si="6"/>
        <v>47.72</v>
      </c>
      <c r="BD6" s="35">
        <f t="shared" si="6"/>
        <v>44.24</v>
      </c>
      <c r="BE6" s="34" t="str">
        <f>IF(BE7="","",IF(BE7="-","【-】","【"&amp;SUBSTITUTE(TEXT(BE7,"#,##0.00"),"-","△")&amp;"】"))</f>
        <v>【45.34】</v>
      </c>
      <c r="BF6" s="35">
        <f>IF(BF7="",NA(),BF7)</f>
        <v>2893.98</v>
      </c>
      <c r="BG6" s="35">
        <f t="shared" ref="BG6:BO6" si="7">IF(BG7="",NA(),BG7)</f>
        <v>2875.59</v>
      </c>
      <c r="BH6" s="35">
        <f t="shared" si="7"/>
        <v>2306.2800000000002</v>
      </c>
      <c r="BI6" s="35">
        <f t="shared" si="7"/>
        <v>2118.63</v>
      </c>
      <c r="BJ6" s="35">
        <f t="shared" si="7"/>
        <v>1866.5</v>
      </c>
      <c r="BK6" s="35">
        <f t="shared" si="7"/>
        <v>1592.72</v>
      </c>
      <c r="BL6" s="35">
        <f t="shared" si="7"/>
        <v>1223.96</v>
      </c>
      <c r="BM6" s="35">
        <f t="shared" si="7"/>
        <v>1269.1500000000001</v>
      </c>
      <c r="BN6" s="35">
        <f t="shared" si="7"/>
        <v>1206.79</v>
      </c>
      <c r="BO6" s="35">
        <f t="shared" si="7"/>
        <v>1258.43</v>
      </c>
      <c r="BP6" s="34" t="str">
        <f>IF(BP7="","",IF(BP7="-","【-】","【"&amp;SUBSTITUTE(TEXT(BP7,"#,##0.00"),"-","△")&amp;"】"))</f>
        <v>【1,260.21】</v>
      </c>
      <c r="BQ6" s="35">
        <f>IF(BQ7="",NA(),BQ7)</f>
        <v>43.11</v>
      </c>
      <c r="BR6" s="35">
        <f t="shared" ref="BR6:BZ6" si="8">IF(BR7="",NA(),BR7)</f>
        <v>63.69</v>
      </c>
      <c r="BS6" s="35">
        <f t="shared" si="8"/>
        <v>65.2</v>
      </c>
      <c r="BT6" s="35">
        <f t="shared" si="8"/>
        <v>75.010000000000005</v>
      </c>
      <c r="BU6" s="35">
        <f t="shared" si="8"/>
        <v>99.81</v>
      </c>
      <c r="BV6" s="35">
        <f t="shared" si="8"/>
        <v>53.7</v>
      </c>
      <c r="BW6" s="35">
        <f t="shared" si="8"/>
        <v>61.54</v>
      </c>
      <c r="BX6" s="35">
        <f t="shared" si="8"/>
        <v>63.97</v>
      </c>
      <c r="BY6" s="35">
        <f t="shared" si="8"/>
        <v>71.84</v>
      </c>
      <c r="BZ6" s="35">
        <f t="shared" si="8"/>
        <v>73.36</v>
      </c>
      <c r="CA6" s="34" t="str">
        <f>IF(CA7="","",IF(CA7="-","【-】","【"&amp;SUBSTITUTE(TEXT(CA7,"#,##0.00"),"-","△")&amp;"】"))</f>
        <v>【75.29】</v>
      </c>
      <c r="CB6" s="35">
        <f>IF(CB7="",NA(),CB7)</f>
        <v>352.09</v>
      </c>
      <c r="CC6" s="35">
        <f t="shared" ref="CC6:CK6" si="9">IF(CC7="",NA(),CC7)</f>
        <v>237.71</v>
      </c>
      <c r="CD6" s="35">
        <f t="shared" si="9"/>
        <v>232.39</v>
      </c>
      <c r="CE6" s="35">
        <f t="shared" si="9"/>
        <v>202.21</v>
      </c>
      <c r="CF6" s="35">
        <f t="shared" si="9"/>
        <v>152.18</v>
      </c>
      <c r="CG6" s="35">
        <f t="shared" si="9"/>
        <v>300.35000000000002</v>
      </c>
      <c r="CH6" s="35">
        <f t="shared" si="9"/>
        <v>267.86</v>
      </c>
      <c r="CI6" s="35">
        <f t="shared" si="9"/>
        <v>256.82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37.72</v>
      </c>
      <c r="CS6" s="35">
        <f t="shared" si="10"/>
        <v>37.08</v>
      </c>
      <c r="CT6" s="35">
        <f t="shared" si="10"/>
        <v>37.46</v>
      </c>
      <c r="CU6" s="35">
        <f t="shared" si="10"/>
        <v>42.47</v>
      </c>
      <c r="CV6" s="35">
        <f t="shared" si="10"/>
        <v>42.4</v>
      </c>
      <c r="CW6" s="34" t="str">
        <f>IF(CW7="","",IF(CW7="-","【-】","【"&amp;SUBSTITUTE(TEXT(CW7,"#,##0.00"),"-","△")&amp;"】"))</f>
        <v>【42.90】</v>
      </c>
      <c r="CX6" s="35">
        <f>IF(CX7="",NA(),CX7)</f>
        <v>62.7</v>
      </c>
      <c r="CY6" s="35">
        <f t="shared" ref="CY6:DG6" si="11">IF(CY7="",NA(),CY7)</f>
        <v>63.63</v>
      </c>
      <c r="CZ6" s="35">
        <f t="shared" si="11"/>
        <v>65.180000000000007</v>
      </c>
      <c r="DA6" s="35">
        <f t="shared" si="11"/>
        <v>63.62</v>
      </c>
      <c r="DB6" s="35">
        <f t="shared" si="11"/>
        <v>68.83</v>
      </c>
      <c r="DC6" s="35">
        <f t="shared" si="11"/>
        <v>68.459999999999994</v>
      </c>
      <c r="DD6" s="35">
        <f t="shared" si="11"/>
        <v>67.22</v>
      </c>
      <c r="DE6" s="35">
        <f t="shared" si="11"/>
        <v>67.459999999999994</v>
      </c>
      <c r="DF6" s="35">
        <f t="shared" si="11"/>
        <v>83.75</v>
      </c>
      <c r="DG6" s="35">
        <f t="shared" si="11"/>
        <v>84.19</v>
      </c>
      <c r="DH6" s="34" t="str">
        <f>IF(DH7="","",IF(DH7="-","【-】","【"&amp;SUBSTITUTE(TEXT(DH7,"#,##0.00"),"-","△")&amp;"】"))</f>
        <v>【84.75】</v>
      </c>
      <c r="DI6" s="35">
        <f>IF(DI7="",NA(),DI7)</f>
        <v>14</v>
      </c>
      <c r="DJ6" s="35">
        <f t="shared" ref="DJ6:DR6" si="12">IF(DJ7="",NA(),DJ7)</f>
        <v>15.74</v>
      </c>
      <c r="DK6" s="35">
        <f t="shared" si="12"/>
        <v>17.809999999999999</v>
      </c>
      <c r="DL6" s="35">
        <f t="shared" si="12"/>
        <v>19.87</v>
      </c>
      <c r="DM6" s="35">
        <f t="shared" si="12"/>
        <v>21.94</v>
      </c>
      <c r="DN6" s="35">
        <f t="shared" si="12"/>
        <v>18.920000000000002</v>
      </c>
      <c r="DO6" s="35">
        <f t="shared" si="12"/>
        <v>14.76</v>
      </c>
      <c r="DP6" s="35">
        <f t="shared" si="12"/>
        <v>15.02</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0.36</v>
      </c>
      <c r="EN6" s="35">
        <f t="shared" si="14"/>
        <v>0.39</v>
      </c>
      <c r="EO6" s="34" t="str">
        <f>IF(EO7="","",IF(EO7="-","【-】","【"&amp;SUBSTITUTE(TEXT(EO7,"#,##0.00"),"-","△")&amp;"】"))</f>
        <v>【0.30】</v>
      </c>
    </row>
    <row r="7" spans="1:148" s="36" customFormat="1" x14ac:dyDescent="0.15">
      <c r="A7" s="28"/>
      <c r="B7" s="37">
        <v>2020</v>
      </c>
      <c r="C7" s="37">
        <v>432130</v>
      </c>
      <c r="D7" s="37">
        <v>46</v>
      </c>
      <c r="E7" s="37">
        <v>17</v>
      </c>
      <c r="F7" s="37">
        <v>4</v>
      </c>
      <c r="G7" s="37">
        <v>0</v>
      </c>
      <c r="H7" s="37" t="s">
        <v>96</v>
      </c>
      <c r="I7" s="37" t="s">
        <v>97</v>
      </c>
      <c r="J7" s="37" t="s">
        <v>98</v>
      </c>
      <c r="K7" s="37" t="s">
        <v>99</v>
      </c>
      <c r="L7" s="37" t="s">
        <v>100</v>
      </c>
      <c r="M7" s="37" t="s">
        <v>101</v>
      </c>
      <c r="N7" s="38" t="s">
        <v>102</v>
      </c>
      <c r="O7" s="38">
        <v>53.54</v>
      </c>
      <c r="P7" s="38">
        <v>2.15</v>
      </c>
      <c r="Q7" s="38">
        <v>76.91</v>
      </c>
      <c r="R7" s="38">
        <v>3140</v>
      </c>
      <c r="S7" s="38">
        <v>58351</v>
      </c>
      <c r="T7" s="38">
        <v>188.61</v>
      </c>
      <c r="U7" s="38">
        <v>309.37</v>
      </c>
      <c r="V7" s="38">
        <v>1248</v>
      </c>
      <c r="W7" s="38">
        <v>0.49</v>
      </c>
      <c r="X7" s="38">
        <v>2546.94</v>
      </c>
      <c r="Y7" s="38">
        <v>97.34</v>
      </c>
      <c r="Z7" s="38">
        <v>110.05</v>
      </c>
      <c r="AA7" s="38">
        <v>100.06</v>
      </c>
      <c r="AB7" s="38">
        <v>99.25</v>
      </c>
      <c r="AC7" s="38">
        <v>104.75</v>
      </c>
      <c r="AD7" s="38">
        <v>98.04</v>
      </c>
      <c r="AE7" s="38">
        <v>99.91</v>
      </c>
      <c r="AF7" s="38">
        <v>98.03</v>
      </c>
      <c r="AG7" s="38">
        <v>102.73</v>
      </c>
      <c r="AH7" s="38">
        <v>105.78</v>
      </c>
      <c r="AI7" s="38">
        <v>104.83</v>
      </c>
      <c r="AJ7" s="38">
        <v>19.559999999999999</v>
      </c>
      <c r="AK7" s="38">
        <v>0</v>
      </c>
      <c r="AL7" s="38">
        <v>0</v>
      </c>
      <c r="AM7" s="38">
        <v>0</v>
      </c>
      <c r="AN7" s="38">
        <v>0</v>
      </c>
      <c r="AO7" s="38">
        <v>208.1</v>
      </c>
      <c r="AP7" s="38">
        <v>148.76</v>
      </c>
      <c r="AQ7" s="38">
        <v>179.15</v>
      </c>
      <c r="AR7" s="38">
        <v>94.97</v>
      </c>
      <c r="AS7" s="38">
        <v>63.96</v>
      </c>
      <c r="AT7" s="38">
        <v>61.55</v>
      </c>
      <c r="AU7" s="38">
        <v>157.81</v>
      </c>
      <c r="AV7" s="38">
        <v>96.04</v>
      </c>
      <c r="AW7" s="38">
        <v>66.28</v>
      </c>
      <c r="AX7" s="38">
        <v>16.88</v>
      </c>
      <c r="AY7" s="38">
        <v>-11.89</v>
      </c>
      <c r="AZ7" s="38">
        <v>75.290000000000006</v>
      </c>
      <c r="BA7" s="38">
        <v>129.05000000000001</v>
      </c>
      <c r="BB7" s="38">
        <v>131.47999999999999</v>
      </c>
      <c r="BC7" s="38">
        <v>47.72</v>
      </c>
      <c r="BD7" s="38">
        <v>44.24</v>
      </c>
      <c r="BE7" s="38">
        <v>45.34</v>
      </c>
      <c r="BF7" s="38">
        <v>2893.98</v>
      </c>
      <c r="BG7" s="38">
        <v>2875.59</v>
      </c>
      <c r="BH7" s="38">
        <v>2306.2800000000002</v>
      </c>
      <c r="BI7" s="38">
        <v>2118.63</v>
      </c>
      <c r="BJ7" s="38">
        <v>1866.5</v>
      </c>
      <c r="BK7" s="38">
        <v>1592.72</v>
      </c>
      <c r="BL7" s="38">
        <v>1223.96</v>
      </c>
      <c r="BM7" s="38">
        <v>1269.1500000000001</v>
      </c>
      <c r="BN7" s="38">
        <v>1206.79</v>
      </c>
      <c r="BO7" s="38">
        <v>1258.43</v>
      </c>
      <c r="BP7" s="38">
        <v>1260.21</v>
      </c>
      <c r="BQ7" s="38">
        <v>43.11</v>
      </c>
      <c r="BR7" s="38">
        <v>63.69</v>
      </c>
      <c r="BS7" s="38">
        <v>65.2</v>
      </c>
      <c r="BT7" s="38">
        <v>75.010000000000005</v>
      </c>
      <c r="BU7" s="38">
        <v>99.81</v>
      </c>
      <c r="BV7" s="38">
        <v>53.7</v>
      </c>
      <c r="BW7" s="38">
        <v>61.54</v>
      </c>
      <c r="BX7" s="38">
        <v>63.97</v>
      </c>
      <c r="BY7" s="38">
        <v>71.84</v>
      </c>
      <c r="BZ7" s="38">
        <v>73.36</v>
      </c>
      <c r="CA7" s="38">
        <v>75.290000000000006</v>
      </c>
      <c r="CB7" s="38">
        <v>352.09</v>
      </c>
      <c r="CC7" s="38">
        <v>237.71</v>
      </c>
      <c r="CD7" s="38">
        <v>232.39</v>
      </c>
      <c r="CE7" s="38">
        <v>202.21</v>
      </c>
      <c r="CF7" s="38">
        <v>152.18</v>
      </c>
      <c r="CG7" s="38">
        <v>300.35000000000002</v>
      </c>
      <c r="CH7" s="38">
        <v>267.86</v>
      </c>
      <c r="CI7" s="38">
        <v>256.82</v>
      </c>
      <c r="CJ7" s="38">
        <v>228.47</v>
      </c>
      <c r="CK7" s="38">
        <v>224.88</v>
      </c>
      <c r="CL7" s="38">
        <v>215.41</v>
      </c>
      <c r="CM7" s="38" t="s">
        <v>102</v>
      </c>
      <c r="CN7" s="38" t="s">
        <v>102</v>
      </c>
      <c r="CO7" s="38" t="s">
        <v>102</v>
      </c>
      <c r="CP7" s="38" t="s">
        <v>102</v>
      </c>
      <c r="CQ7" s="38" t="s">
        <v>102</v>
      </c>
      <c r="CR7" s="38">
        <v>37.72</v>
      </c>
      <c r="CS7" s="38">
        <v>37.08</v>
      </c>
      <c r="CT7" s="38">
        <v>37.46</v>
      </c>
      <c r="CU7" s="38">
        <v>42.47</v>
      </c>
      <c r="CV7" s="38">
        <v>42.4</v>
      </c>
      <c r="CW7" s="38">
        <v>42.9</v>
      </c>
      <c r="CX7" s="38">
        <v>62.7</v>
      </c>
      <c r="CY7" s="38">
        <v>63.63</v>
      </c>
      <c r="CZ7" s="38">
        <v>65.180000000000007</v>
      </c>
      <c r="DA7" s="38">
        <v>63.62</v>
      </c>
      <c r="DB7" s="38">
        <v>68.83</v>
      </c>
      <c r="DC7" s="38">
        <v>68.459999999999994</v>
      </c>
      <c r="DD7" s="38">
        <v>67.22</v>
      </c>
      <c r="DE7" s="38">
        <v>67.459999999999994</v>
      </c>
      <c r="DF7" s="38">
        <v>83.75</v>
      </c>
      <c r="DG7" s="38">
        <v>84.19</v>
      </c>
      <c r="DH7" s="38">
        <v>84.75</v>
      </c>
      <c r="DI7" s="38">
        <v>14</v>
      </c>
      <c r="DJ7" s="38">
        <v>15.74</v>
      </c>
      <c r="DK7" s="38">
        <v>17.809999999999999</v>
      </c>
      <c r="DL7" s="38">
        <v>19.87</v>
      </c>
      <c r="DM7" s="38">
        <v>21.94</v>
      </c>
      <c r="DN7" s="38">
        <v>18.920000000000002</v>
      </c>
      <c r="DO7" s="38">
        <v>14.76</v>
      </c>
      <c r="DP7" s="38">
        <v>15.02</v>
      </c>
      <c r="DQ7" s="38">
        <v>24.68</v>
      </c>
      <c r="DR7" s="38">
        <v>21.36</v>
      </c>
      <c r="DS7" s="38">
        <v>23.6</v>
      </c>
      <c r="DT7" s="38">
        <v>0</v>
      </c>
      <c r="DU7" s="38">
        <v>0</v>
      </c>
      <c r="DV7" s="38">
        <v>0</v>
      </c>
      <c r="DW7" s="38">
        <v>0</v>
      </c>
      <c r="DX7" s="38">
        <v>0</v>
      </c>
      <c r="DY7" s="38">
        <v>0</v>
      </c>
      <c r="DZ7" s="38">
        <v>0</v>
      </c>
      <c r="EA7" s="38">
        <v>0</v>
      </c>
      <c r="EB7" s="38">
        <v>8.6199999999999992</v>
      </c>
      <c r="EC7" s="38">
        <v>0.01</v>
      </c>
      <c r="ED7" s="38">
        <v>0.01</v>
      </c>
      <c r="EE7" s="38">
        <v>0</v>
      </c>
      <c r="EF7" s="38">
        <v>0</v>
      </c>
      <c r="EG7" s="38">
        <v>0</v>
      </c>
      <c r="EH7" s="38">
        <v>0</v>
      </c>
      <c r="EI7" s="38">
        <v>0</v>
      </c>
      <c r="EJ7" s="38">
        <v>0.13</v>
      </c>
      <c r="EK7" s="38">
        <v>0.13</v>
      </c>
      <c r="EL7" s="38">
        <v>0.09</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2022-01-25T00:42:24Z</cp:lastPrinted>
  <dcterms:created xsi:type="dcterms:W3CDTF">2021-12-03T07:28:12Z</dcterms:created>
  <dcterms:modified xsi:type="dcterms:W3CDTF">2022-01-25T00:43:45Z</dcterms:modified>
  <cp:category/>
</cp:coreProperties>
</file>