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令和3年度\財政係\09　決算統計\〆1.26　Ｒ2公営企業に係る経営比較分析表\提出\"/>
    </mc:Choice>
  </mc:AlternateContent>
  <workbookProtection workbookAlgorithmName="SHA-512" workbookHashValue="qv4ZpmL29Rj5DvQv+s1UYKv809oFmF2E1R2vbMVoOVgJidHTZdAv7pMh9Dlz9emPu5TBSZzMWF5c3rAsFCX+0g==" workbookSaltValue="p98tyf3EhFqsiYhuZL9lMw=="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<sst xmlns="http://schemas.openxmlformats.org/spreadsheetml/2006/main" count="319" uniqueCount="118">
  <si>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</si>
  <si>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</si>
  <si>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</si>
  <si>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</si>
  <si>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</si>
  <si>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</si>
  <si>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</si>
  <si>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</si>
  <si>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</si>
  <si>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</si>
  <si>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</si>
  <si>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</si>
  <si>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</si>
  <si>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</si>
  <si>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</si>
  <si>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</si>
  <si>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</si>
  <si>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</si>
  <si>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</si>
  <si>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</si>
  <si>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</si>
  <si>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</si>
  <si>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</si>
  <si>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</si>
  <si>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</si>
  <si>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</si>
  <si>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</si>
  <si>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</si>
  <si>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</si>
  <si>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</si>
  <si>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</si>
  <si>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</si>
  <si>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</si>
  <si>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</si>
  <si>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</si>
  <si>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</si>
  <si>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</si>
  <si>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</si>
  <si>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</si>
  <si>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</si>
  <si>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</si>
  <si>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</si>
  <si>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</si>
  <si>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</si>
  <si>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</si>
  <si>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</si>
  <si>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</si>
  <si>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</si>
  <si>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</si>
  <si>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</si>
  <si>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</si>
  <si>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</si>
  <si>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</si>
  <si>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</si>
  <si>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</si>
  <si>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</si>
  <si>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</si>
  <si>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</si>
  <si>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</si>
  <si>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</si>
  <si>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</si>
  <si>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</si>
  <si>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</si>
  <si>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</si>
  <si>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</si>
  <si>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</si>
  <si>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</si>
  <si>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</si>
  <si>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</si>
  <si>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</si>
  <si>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</si>
  <si>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</si>
  <si>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</si>
  <si>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</si>
  <si>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</si>
  <si>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</si>
  <si>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</si>
  <si>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</si>
  <si>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</si>
  <si>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</si>
  <si>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</si>
  <si>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</si>
  <si>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</si>
  <si>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</si>
  <si>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</si>
  <si>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</si>
  <si>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</si>
  <si>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</si>
  <si>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</si>
  <si>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</si>
  <si>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</si>
  <si>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</si>
  <si>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</si>
  <si>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</si>
  <si>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</si>
  <si>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</si>
  <si>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大津町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</si>
  <si>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</si>
  <si>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</si>
  <si>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</si>
  <si>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</si>
  <si>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</si>
  <si>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</si>
  <si>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</si>
  <si>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</si>
  <si>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</si>
  <si>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</si>
  <si>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</si>
  <si>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</si>
  <si>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</si>
  <si>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</si>
  <si>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</si>
  <si>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</si>
  <si>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</si>
  <si>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</si>
  <si>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定期的に点検調査を行い、令和元年度に策定したストックマネジメント計画による、緊急性等の優先順位に基づき効率的な老朽化対策を行い、安心・安全の確保に努める。</t>
    <phoneticPr fontId="4"/>
  </si>
  <si>
    <t>①経常収支比率　②累積欠損金比率　⑤経費回収率　
　経常収支比率は類団と比較して低く92%であるものの経費回収率は類団より高い水準である。
令和２年度に策定した経営戦略を最新データに更新し、適正な使用料金体系の見直し等により、経常収支比率の改善に努めるとともに累積欠損金比率を極力低く抑えるよう経営改善に努める。
③流動化比率
　短期的な債務に対する支払能力が類団より10%程度低いため経営改善が必要である。
④企業債残高対事業規模比率
類団比較でほぼ同等であり、今後も注視していく
⑥汚水処理原価
　類似団体との比較では低くなっているが、今後も継続して経費削減や接続率の向上に努める。
⑦施設利用率
　今後、処理水量の増加を見込んでおり、他の処理場の編入の検討も踏まえ、3系統目の増設増強工事を行っている。
⑧水洗化率
　若干の増加はしているものの、公共水域の水質保全に向けて、引き続き未接続世帯への戸別訪問等により水洗化率向上に努める。</t>
    <rPh sb="1" eb="3">
      <t>ケイジョウ</t>
    </rPh>
    <rPh sb="3" eb="5">
      <t>シュウシ</t>
    </rPh>
    <rPh sb="5" eb="7">
      <t>ヒリツ</t>
    </rPh>
    <rPh sb="9" eb="11">
      <t>ルイセキ</t>
    </rPh>
    <rPh sb="11" eb="13">
      <t>ケッソン</t>
    </rPh>
    <rPh sb="13" eb="14">
      <t>キン</t>
    </rPh>
    <rPh sb="14" eb="16">
      <t>ヒリツ</t>
    </rPh>
    <rPh sb="26" eb="28">
      <t>ケイジョウ</t>
    </rPh>
    <rPh sb="28" eb="30">
      <t>シュウシ</t>
    </rPh>
    <rPh sb="30" eb="32">
      <t>ヒリツ</t>
    </rPh>
    <rPh sb="33" eb="34">
      <t>ルイ</t>
    </rPh>
    <rPh sb="34" eb="35">
      <t>ダン</t>
    </rPh>
    <rPh sb="36" eb="38">
      <t>ヒカク</t>
    </rPh>
    <rPh sb="40" eb="41">
      <t>ヒク</t>
    </rPh>
    <rPh sb="51" eb="53">
      <t>ケイヒ</t>
    </rPh>
    <rPh sb="53" eb="55">
      <t>カイシュウ</t>
    </rPh>
    <rPh sb="55" eb="56">
      <t>リツ</t>
    </rPh>
    <rPh sb="57" eb="58">
      <t>ルイ</t>
    </rPh>
    <rPh sb="58" eb="59">
      <t>ダン</t>
    </rPh>
    <rPh sb="61" eb="62">
      <t>タカ</t>
    </rPh>
    <rPh sb="63" eb="65">
      <t>スイジュン</t>
    </rPh>
    <rPh sb="85" eb="87">
      <t>サイシン</t>
    </rPh>
    <rPh sb="91" eb="93">
      <t>コウシン</t>
    </rPh>
    <rPh sb="102" eb="104">
      <t>タイケイ</t>
    </rPh>
    <rPh sb="105" eb="107">
      <t>ミナオ</t>
    </rPh>
    <rPh sb="108" eb="109">
      <t>トウ</t>
    </rPh>
    <rPh sb="113" eb="115">
      <t>ケイジョウ</t>
    </rPh>
    <rPh sb="115" eb="117">
      <t>シュウシ</t>
    </rPh>
    <rPh sb="117" eb="119">
      <t>ヒリツ</t>
    </rPh>
    <rPh sb="120" eb="122">
      <t>カイゼン</t>
    </rPh>
    <rPh sb="130" eb="132">
      <t>ルイセキ</t>
    </rPh>
    <rPh sb="132" eb="134">
      <t>ケッソン</t>
    </rPh>
    <rPh sb="134" eb="135">
      <t>キン</t>
    </rPh>
    <rPh sb="135" eb="137">
      <t>ヒリツ</t>
    </rPh>
    <rPh sb="138" eb="140">
      <t>キョクリョク</t>
    </rPh>
    <rPh sb="140" eb="141">
      <t>ヒク</t>
    </rPh>
    <rPh sb="142" eb="143">
      <t>オサ</t>
    </rPh>
    <rPh sb="147" eb="149">
      <t>ケイエイ</t>
    </rPh>
    <rPh sb="149" eb="151">
      <t>カイゼン</t>
    </rPh>
    <rPh sb="152" eb="153">
      <t>ツト</t>
    </rPh>
    <rPh sb="158" eb="161">
      <t>リュウドウカ</t>
    </rPh>
    <rPh sb="161" eb="163">
      <t>ヒリツ</t>
    </rPh>
    <rPh sb="165" eb="168">
      <t>タンキテキ</t>
    </rPh>
    <rPh sb="169" eb="171">
      <t>サイム</t>
    </rPh>
    <rPh sb="172" eb="173">
      <t>タイ</t>
    </rPh>
    <rPh sb="175" eb="177">
      <t>シハライ</t>
    </rPh>
    <rPh sb="177" eb="179">
      <t>ノウリョク</t>
    </rPh>
    <rPh sb="180" eb="181">
      <t>ルイ</t>
    </rPh>
    <rPh sb="181" eb="182">
      <t>ダン</t>
    </rPh>
    <rPh sb="187" eb="189">
      <t>テイド</t>
    </rPh>
    <rPh sb="189" eb="190">
      <t>ヒク</t>
    </rPh>
    <rPh sb="193" eb="195">
      <t>ケイエイ</t>
    </rPh>
    <rPh sb="195" eb="197">
      <t>カイゼン</t>
    </rPh>
    <rPh sb="198" eb="200">
      <t>ヒツヨウ</t>
    </rPh>
    <rPh sb="206" eb="208">
      <t>キギョウ</t>
    </rPh>
    <rPh sb="208" eb="209">
      <t>サイ</t>
    </rPh>
    <rPh sb="209" eb="211">
      <t>ザンダカ</t>
    </rPh>
    <rPh sb="211" eb="212">
      <t>タイ</t>
    </rPh>
    <rPh sb="212" eb="214">
      <t>ジギョウ</t>
    </rPh>
    <rPh sb="214" eb="216">
      <t>キボ</t>
    </rPh>
    <rPh sb="216" eb="218">
      <t>ヒリツ</t>
    </rPh>
    <rPh sb="219" eb="220">
      <t>ルイ</t>
    </rPh>
    <rPh sb="220" eb="221">
      <t>ダン</t>
    </rPh>
    <rPh sb="221" eb="223">
      <t>ヒカク</t>
    </rPh>
    <rPh sb="226" eb="228">
      <t>ドウトウ</t>
    </rPh>
    <rPh sb="232" eb="234">
      <t>コンゴ</t>
    </rPh>
    <rPh sb="235" eb="237">
      <t>チュウシ</t>
    </rPh>
    <rPh sb="337" eb="339">
      <t>ケイトウ</t>
    </rPh>
    <rPh sb="339" eb="340">
      <t>メ</t>
    </rPh>
    <rPh sb="343" eb="345">
      <t>ゾウキョウ</t>
    </rPh>
    <rPh sb="345" eb="347">
      <t>コウジ</t>
    </rPh>
    <rPh sb="348" eb="349">
      <t>オコナ</t>
    </rPh>
    <phoneticPr fontId="4"/>
  </si>
  <si>
    <t>　維持管理と改築更新、経営の効率化と健全化を図るため、令和２年度から公営企業会計に移行し、経営状況の明確化が図られている。
　今後は、更なる経費削減及び更新投資等に充てる財源確保に資するため、引き続き包括的民間委託を継続し、戸別訪問による水洗化率の向上に努める。
 また、令和2年度に策定した経営戦略を見直し、適正な料金設定を検討し、経営の向上に努める。
　</t>
    <rPh sb="45" eb="47">
      <t>ケイエイ</t>
    </rPh>
    <rPh sb="47" eb="49">
      <t>ジョウキョウ</t>
    </rPh>
    <rPh sb="50" eb="53">
      <t>メイカクカ</t>
    </rPh>
    <rPh sb="54" eb="55">
      <t>ハカ</t>
    </rPh>
    <rPh sb="90" eb="91">
      <t>シ</t>
    </rPh>
    <rPh sb="108" eb="110">
      <t>ケイゾク</t>
    </rPh>
    <rPh sb="127" eb="128">
      <t>ツト</t>
    </rPh>
    <rPh sb="151" eb="153">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</si>
</sst>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1.41</c:v>
                </c:pt>
              </c:numCache>
            </c:numRef>
          </c:val>
          <c:extLst>
            <c:ext xmlns:c16="http://schemas.microsoft.com/office/drawing/2014/chart" uri="{C3380CC4-5D6E-409C-BE32-E72D297353CC}">
              <c16:uniqueId val="{00000000-C32B-41B4-9A8A-27402824C5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C32B-41B4-9A8A-27402824C5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92.33</c:v>
                </c:pt>
              </c:numCache>
            </c:numRef>
          </c:val>
          <c:extLst>
            <c:ext xmlns:c16="http://schemas.microsoft.com/office/drawing/2014/chart" uri="{C3380CC4-5D6E-409C-BE32-E72D297353CC}">
              <c16:uniqueId val="{00000000-7B0A-4EDF-994A-20EC9A7978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106.5</c:v>
                </c:pt>
              </c:numCache>
            </c:numRef>
          </c:val>
          <c:smooth val="0"/>
          <c:extLst>
            <c:ext xmlns:c16="http://schemas.microsoft.com/office/drawing/2014/chart" uri="{C3380CC4-5D6E-409C-BE32-E72D297353CC}">
              <c16:uniqueId val="{00000001-7B0A-4EDF-994A-20EC9A7978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4.08</c:v>
                </c:pt>
              </c:numCache>
            </c:numRef>
          </c:val>
          <c:extLst>
            <c:ext xmlns:c16="http://schemas.microsoft.com/office/drawing/2014/chart" uri="{C3380CC4-5D6E-409C-BE32-E72D297353CC}">
              <c16:uniqueId val="{00000000-13E9-4ABA-B1A5-3129BEFE0E1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20.78</c:v>
                </c:pt>
              </c:numCache>
            </c:numRef>
          </c:val>
          <c:smooth val="0"/>
          <c:extLst>
            <c:ext xmlns:c16="http://schemas.microsoft.com/office/drawing/2014/chart" uri="{C3380CC4-5D6E-409C-BE32-E72D297353CC}">
              <c16:uniqueId val="{00000001-13E9-4ABA-B1A5-3129BEFE0E1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B53-4A63-A8CA-A7EE35ED591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1.34</c:v>
                </c:pt>
              </c:numCache>
            </c:numRef>
          </c:val>
          <c:smooth val="0"/>
          <c:extLst>
            <c:ext xmlns:c16="http://schemas.microsoft.com/office/drawing/2014/chart" uri="{C3380CC4-5D6E-409C-BE32-E72D297353CC}">
              <c16:uniqueId val="{00000001-AB53-4A63-A8CA-A7EE35ED591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15.45</c:v>
                </c:pt>
              </c:numCache>
            </c:numRef>
          </c:val>
          <c:extLst>
            <c:ext xmlns:c16="http://schemas.microsoft.com/office/drawing/2014/chart" uri="{C3380CC4-5D6E-409C-BE32-E72D297353CC}">
              <c16:uniqueId val="{00000000-8264-45D9-9312-262DC031EF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18.36</c:v>
                </c:pt>
              </c:numCache>
            </c:numRef>
          </c:val>
          <c:smooth val="0"/>
          <c:extLst>
            <c:ext xmlns:c16="http://schemas.microsoft.com/office/drawing/2014/chart" uri="{C3380CC4-5D6E-409C-BE32-E72D297353CC}">
              <c16:uniqueId val="{00000001-8264-45D9-9312-262DC031EF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45.54</c:v>
                </c:pt>
              </c:numCache>
            </c:numRef>
          </c:val>
          <c:extLst>
            <c:ext xmlns:c16="http://schemas.microsoft.com/office/drawing/2014/chart" uri="{C3380CC4-5D6E-409C-BE32-E72D297353CC}">
              <c16:uniqueId val="{00000000-79AE-4126-AE52-DF12DA49AB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55.6</c:v>
                </c:pt>
              </c:numCache>
            </c:numRef>
          </c:val>
          <c:smooth val="0"/>
          <c:extLst>
            <c:ext xmlns:c16="http://schemas.microsoft.com/office/drawing/2014/chart" uri="{C3380CC4-5D6E-409C-BE32-E72D297353CC}">
              <c16:uniqueId val="{00000001-79AE-4126-AE52-DF12DA49AB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805.32</c:v>
                </c:pt>
              </c:numCache>
            </c:numRef>
          </c:val>
          <c:extLst>
            <c:ext xmlns:c16="http://schemas.microsoft.com/office/drawing/2014/chart" uri="{C3380CC4-5D6E-409C-BE32-E72D297353CC}">
              <c16:uniqueId val="{00000000-B9A4-4803-B369-C30E60AF48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789.08</c:v>
                </c:pt>
              </c:numCache>
            </c:numRef>
          </c:val>
          <c:smooth val="0"/>
          <c:extLst>
            <c:ext xmlns:c16="http://schemas.microsoft.com/office/drawing/2014/chart" uri="{C3380CC4-5D6E-409C-BE32-E72D297353CC}">
              <c16:uniqueId val="{00000001-B9A4-4803-B369-C30E60AF48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160.49</c:v>
                </c:pt>
              </c:numCache>
            </c:numRef>
          </c:val>
          <c:extLst>
            <c:ext xmlns:c16="http://schemas.microsoft.com/office/drawing/2014/chart" uri="{C3380CC4-5D6E-409C-BE32-E72D297353CC}">
              <c16:uniqueId val="{00000000-D525-4979-8FA9-51D3A79437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88.25</c:v>
                </c:pt>
              </c:numCache>
            </c:numRef>
          </c:val>
          <c:smooth val="0"/>
          <c:extLst>
            <c:ext xmlns:c16="http://schemas.microsoft.com/office/drawing/2014/chart" uri="{C3380CC4-5D6E-409C-BE32-E72D297353CC}">
              <c16:uniqueId val="{00000001-D525-4979-8FA9-51D3A79437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72.349999999999994</c:v>
                </c:pt>
              </c:numCache>
            </c:numRef>
          </c:val>
          <c:extLst>
            <c:ext xmlns:c16="http://schemas.microsoft.com/office/drawing/2014/chart" uri="{C3380CC4-5D6E-409C-BE32-E72D297353CC}">
              <c16:uniqueId val="{00000000-9821-464B-AED0-840D425AF5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176.37</c:v>
                </c:pt>
              </c:numCache>
            </c:numRef>
          </c:val>
          <c:smooth val="0"/>
          <c:extLst>
            <c:ext xmlns:c16="http://schemas.microsoft.com/office/drawing/2014/chart" uri="{C3380CC4-5D6E-409C-BE32-E72D297353CC}">
              <c16:uniqueId val="{00000001-9821-464B-AED0-840D425AF5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80.05</c:v>
                </c:pt>
              </c:numCache>
            </c:numRef>
          </c:val>
          <c:extLst>
            <c:ext xmlns:c16="http://schemas.microsoft.com/office/drawing/2014/chart" uri="{C3380CC4-5D6E-409C-BE32-E72D297353CC}">
              <c16:uniqueId val="{00000000-900F-49B5-A52A-CB64A20BF73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56.72</c:v>
                </c:pt>
              </c:numCache>
            </c:numRef>
          </c:val>
          <c:smooth val="0"/>
          <c:extLst>
            <c:ext xmlns:c16="http://schemas.microsoft.com/office/drawing/2014/chart" uri="{C3380CC4-5D6E-409C-BE32-E72D297353CC}">
              <c16:uniqueId val="{00000001-900F-49B5-A52A-CB64A20BF73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95.24</c:v>
                </c:pt>
              </c:numCache>
            </c:numRef>
          </c:val>
          <c:extLst>
            <c:ext xmlns:c16="http://schemas.microsoft.com/office/drawing/2014/chart" uri="{C3380CC4-5D6E-409C-BE32-E72D297353CC}">
              <c16:uniqueId val="{00000000-7739-4346-A05D-2518075CC1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90.72</c:v>
                </c:pt>
              </c:numCache>
            </c:numRef>
          </c:val>
          <c:smooth val="0"/>
          <c:extLst>
            <c:ext xmlns:c16="http://schemas.microsoft.com/office/drawing/2014/chart" uri="{C3380CC4-5D6E-409C-BE32-E72D297353CC}">
              <c16:uniqueId val="{00000001-7739-4346-A05D-2518075CC1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大津町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35394</v>
      </c>
      <c r="AM8" s="69"/>
      <c r="AN8" s="69"/>
      <c r="AO8" s="69"/>
      <c r="AP8" s="69"/>
      <c r="AQ8" s="69"/>
      <c r="AR8" s="69"/>
      <c r="AS8" s="69"/>
      <c r="AT8" s="68">
        <f>データ!T6</f>
        <v>99.1</v>
      </c>
      <c r="AU8" s="68"/>
      <c r="AV8" s="68"/>
      <c r="AW8" s="68"/>
      <c r="AX8" s="68"/>
      <c r="AY8" s="68"/>
      <c r="AZ8" s="68"/>
      <c r="BA8" s="68"/>
      <c r="BB8" s="68">
        <f>データ!U6</f>
        <v>357.15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69.41</v>
      </c>
      <c r="J10" s="68"/>
      <c r="K10" s="68"/>
      <c r="L10" s="68"/>
      <c r="M10" s="68"/>
      <c r="N10" s="68"/>
      <c r="O10" s="68"/>
      <c r="P10" s="68">
        <f>データ!P6</f>
        <v>76.150000000000006</v>
      </c>
      <c r="Q10" s="68"/>
      <c r="R10" s="68"/>
      <c r="S10" s="68"/>
      <c r="T10" s="68"/>
      <c r="U10" s="68"/>
      <c r="V10" s="68"/>
      <c r="W10" s="68">
        <f>データ!Q6</f>
        <v>100</v>
      </c>
      <c r="X10" s="68"/>
      <c r="Y10" s="68"/>
      <c r="Z10" s="68"/>
      <c r="AA10" s="68"/>
      <c r="AB10" s="68"/>
      <c r="AC10" s="68"/>
      <c r="AD10" s="69">
        <f>データ!R6</f>
        <v>2200</v>
      </c>
      <c r="AE10" s="69"/>
      <c r="AF10" s="69"/>
      <c r="AG10" s="69"/>
      <c r="AH10" s="69"/>
      <c r="AI10" s="69"/>
      <c r="AJ10" s="69"/>
      <c r="AK10" s="2"/>
      <c r="AL10" s="69">
        <f>データ!V6</f>
        <v>26982</v>
      </c>
      <c r="AM10" s="69"/>
      <c r="AN10" s="69"/>
      <c r="AO10" s="69"/>
      <c r="AP10" s="69"/>
      <c r="AQ10" s="69"/>
      <c r="AR10" s="69"/>
      <c r="AS10" s="69"/>
      <c r="AT10" s="68">
        <f>データ!W6</f>
        <v>7.23</v>
      </c>
      <c r="AU10" s="68"/>
      <c r="AV10" s="68"/>
      <c r="AW10" s="68"/>
      <c r="AX10" s="68"/>
      <c r="AY10" s="68"/>
      <c r="AZ10" s="68"/>
      <c r="BA10" s="68"/>
      <c r="BB10" s="68">
        <f>データ!X6</f>
        <v>3731.95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tNTyVMhy2MIbuVx3ZcWZJrHpVP2vhMYI6bpWFsTPyFWJucdCuJpvu4P8/9Dg4R5eJi/nzT8skNoAkJcE1SNOSw==" saltValue="znSZUsNM9ToDU+GufLjI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434035</v>
      </c>
      <c r="D6" s="33">
        <f t="shared" si="3"/>
        <v>46</v>
      </c>
      <c r="E6" s="33">
        <f t="shared" si="3"/>
        <v>17</v>
      </c>
      <c r="F6" s="33">
        <f t="shared" si="3"/>
        <v>1</v>
      </c>
      <c r="G6" s="33">
        <f t="shared" si="3"/>
        <v>0</v>
      </c>
      <c r="H6" s="33" t="str">
        <f t="shared" si="3"/>
        <v>熊本県　大津町</v>
      </c>
      <c r="I6" s="33" t="str">
        <f t="shared" si="3"/>
        <v>法適用</v>
      </c>
      <c r="J6" s="33" t="str">
        <f t="shared" si="3"/>
        <v>下水道事業</v>
      </c>
      <c r="K6" s="33" t="str">
        <f t="shared" si="3"/>
        <v>公共下水道</v>
      </c>
      <c r="L6" s="33" t="str">
        <f t="shared" si="3"/>
        <v>Cc1</v>
      </c>
      <c r="M6" s="33" t="str">
        <f t="shared" si="3"/>
        <v>非設置</v>
      </c>
      <c r="N6" s="34" t="str">
        <f t="shared" si="3"/>
        <v>-</v>
      </c>
      <c r="O6" s="34">
        <f t="shared" si="3"/>
        <v>69.41</v>
      </c>
      <c r="P6" s="34">
        <f t="shared" si="3"/>
        <v>76.150000000000006</v>
      </c>
      <c r="Q6" s="34">
        <f t="shared" si="3"/>
        <v>100</v>
      </c>
      <c r="R6" s="34">
        <f t="shared" si="3"/>
        <v>2200</v>
      </c>
      <c r="S6" s="34">
        <f t="shared" si="3"/>
        <v>35394</v>
      </c>
      <c r="T6" s="34">
        <f t="shared" si="3"/>
        <v>99.1</v>
      </c>
      <c r="U6" s="34">
        <f t="shared" si="3"/>
        <v>357.15</v>
      </c>
      <c r="V6" s="34">
        <f t="shared" si="3"/>
        <v>26982</v>
      </c>
      <c r="W6" s="34">
        <f t="shared" si="3"/>
        <v>7.23</v>
      </c>
      <c r="X6" s="34">
        <f t="shared" si="3"/>
        <v>3731.95</v>
      </c>
      <c r="Y6" s="35" t="str">
        <f>IF(Y7="",NA(),Y7)</f>
        <v>-</v>
      </c>
      <c r="Z6" s="35" t="str">
        <f t="shared" ref="Z6:AH6" si="4">IF(Z7="",NA(),Z7)</f>
        <v>-</v>
      </c>
      <c r="AA6" s="35" t="str">
        <f t="shared" si="4"/>
        <v>-</v>
      </c>
      <c r="AB6" s="35" t="str">
        <f t="shared" si="4"/>
        <v>-</v>
      </c>
      <c r="AC6" s="35">
        <f t="shared" si="4"/>
        <v>92.33</v>
      </c>
      <c r="AD6" s="35" t="str">
        <f t="shared" si="4"/>
        <v>-</v>
      </c>
      <c r="AE6" s="35" t="str">
        <f t="shared" si="4"/>
        <v>-</v>
      </c>
      <c r="AF6" s="35" t="str">
        <f t="shared" si="4"/>
        <v>-</v>
      </c>
      <c r="AG6" s="35" t="str">
        <f t="shared" si="4"/>
        <v>-</v>
      </c>
      <c r="AH6" s="35">
        <f t="shared" si="4"/>
        <v>106.5</v>
      </c>
      <c r="AI6" s="34" t="str">
        <f>IF(AI7="","",IF(AI7="-","【-】","【"&amp;SUBSTITUTE(TEXT(AI7,"#,##0.00"),"-","△")&amp;"】"))</f>
        <v>【106.67】</v>
      </c>
      <c r="AJ6" s="35" t="str">
        <f>IF(AJ7="",NA(),AJ7)</f>
        <v>-</v>
      </c>
      <c r="AK6" s="35" t="str">
        <f t="shared" ref="AK6:AS6" si="5">IF(AK7="",NA(),AK7)</f>
        <v>-</v>
      </c>
      <c r="AL6" s="35" t="str">
        <f t="shared" si="5"/>
        <v>-</v>
      </c>
      <c r="AM6" s="35" t="str">
        <f t="shared" si="5"/>
        <v>-</v>
      </c>
      <c r="AN6" s="35">
        <f t="shared" si="5"/>
        <v>15.45</v>
      </c>
      <c r="AO6" s="35" t="str">
        <f t="shared" si="5"/>
        <v>-</v>
      </c>
      <c r="AP6" s="35" t="str">
        <f t="shared" si="5"/>
        <v>-</v>
      </c>
      <c r="AQ6" s="35" t="str">
        <f t="shared" si="5"/>
        <v>-</v>
      </c>
      <c r="AR6" s="35" t="str">
        <f t="shared" si="5"/>
        <v>-</v>
      </c>
      <c r="AS6" s="35">
        <f t="shared" si="5"/>
        <v>18.36</v>
      </c>
      <c r="AT6" s="34" t="str">
        <f>IF(AT7="","",IF(AT7="-","【-】","【"&amp;SUBSTITUTE(TEXT(AT7,"#,##0.00"),"-","△")&amp;"】"))</f>
        <v>【3.64】</v>
      </c>
      <c r="AU6" s="35" t="str">
        <f>IF(AU7="",NA(),AU7)</f>
        <v>-</v>
      </c>
      <c r="AV6" s="35" t="str">
        <f t="shared" ref="AV6:BD6" si="6">IF(AV7="",NA(),AV7)</f>
        <v>-</v>
      </c>
      <c r="AW6" s="35" t="str">
        <f t="shared" si="6"/>
        <v>-</v>
      </c>
      <c r="AX6" s="35" t="str">
        <f t="shared" si="6"/>
        <v>-</v>
      </c>
      <c r="AY6" s="35">
        <f t="shared" si="6"/>
        <v>45.54</v>
      </c>
      <c r="AZ6" s="35" t="str">
        <f t="shared" si="6"/>
        <v>-</v>
      </c>
      <c r="BA6" s="35" t="str">
        <f t="shared" si="6"/>
        <v>-</v>
      </c>
      <c r="BB6" s="35" t="str">
        <f t="shared" si="6"/>
        <v>-</v>
      </c>
      <c r="BC6" s="35" t="str">
        <f t="shared" si="6"/>
        <v>-</v>
      </c>
      <c r="BD6" s="35">
        <f t="shared" si="6"/>
        <v>55.6</v>
      </c>
      <c r="BE6" s="34" t="str">
        <f>IF(BE7="","",IF(BE7="-","【-】","【"&amp;SUBSTITUTE(TEXT(BE7,"#,##0.00"),"-","△")&amp;"】"))</f>
        <v>【67.52】</v>
      </c>
      <c r="BF6" s="35" t="str">
        <f>IF(BF7="",NA(),BF7)</f>
        <v>-</v>
      </c>
      <c r="BG6" s="35" t="str">
        <f t="shared" ref="BG6:BO6" si="7">IF(BG7="",NA(),BG7)</f>
        <v>-</v>
      </c>
      <c r="BH6" s="35" t="str">
        <f t="shared" si="7"/>
        <v>-</v>
      </c>
      <c r="BI6" s="35" t="str">
        <f t="shared" si="7"/>
        <v>-</v>
      </c>
      <c r="BJ6" s="35">
        <f t="shared" si="7"/>
        <v>805.32</v>
      </c>
      <c r="BK6" s="35" t="str">
        <f t="shared" si="7"/>
        <v>-</v>
      </c>
      <c r="BL6" s="35" t="str">
        <f t="shared" si="7"/>
        <v>-</v>
      </c>
      <c r="BM6" s="35" t="str">
        <f t="shared" si="7"/>
        <v>-</v>
      </c>
      <c r="BN6" s="35" t="str">
        <f t="shared" si="7"/>
        <v>-</v>
      </c>
      <c r="BO6" s="35">
        <f t="shared" si="7"/>
        <v>789.08</v>
      </c>
      <c r="BP6" s="34" t="str">
        <f>IF(BP7="","",IF(BP7="-","【-】","【"&amp;SUBSTITUTE(TEXT(BP7,"#,##0.00"),"-","△")&amp;"】"))</f>
        <v>【705.21】</v>
      </c>
      <c r="BQ6" s="35" t="str">
        <f>IF(BQ7="",NA(),BQ7)</f>
        <v>-</v>
      </c>
      <c r="BR6" s="35" t="str">
        <f t="shared" ref="BR6:BZ6" si="8">IF(BR7="",NA(),BR7)</f>
        <v>-</v>
      </c>
      <c r="BS6" s="35" t="str">
        <f t="shared" si="8"/>
        <v>-</v>
      </c>
      <c r="BT6" s="35" t="str">
        <f t="shared" si="8"/>
        <v>-</v>
      </c>
      <c r="BU6" s="35">
        <f t="shared" si="8"/>
        <v>160.49</v>
      </c>
      <c r="BV6" s="35" t="str">
        <f t="shared" si="8"/>
        <v>-</v>
      </c>
      <c r="BW6" s="35" t="str">
        <f t="shared" si="8"/>
        <v>-</v>
      </c>
      <c r="BX6" s="35" t="str">
        <f t="shared" si="8"/>
        <v>-</v>
      </c>
      <c r="BY6" s="35" t="str">
        <f t="shared" si="8"/>
        <v>-</v>
      </c>
      <c r="BZ6" s="35">
        <f t="shared" si="8"/>
        <v>88.25</v>
      </c>
      <c r="CA6" s="34" t="str">
        <f>IF(CA7="","",IF(CA7="-","【-】","【"&amp;SUBSTITUTE(TEXT(CA7,"#,##0.00"),"-","△")&amp;"】"))</f>
        <v>【98.96】</v>
      </c>
      <c r="CB6" s="35" t="str">
        <f>IF(CB7="",NA(),CB7)</f>
        <v>-</v>
      </c>
      <c r="CC6" s="35" t="str">
        <f t="shared" ref="CC6:CK6" si="9">IF(CC7="",NA(),CC7)</f>
        <v>-</v>
      </c>
      <c r="CD6" s="35" t="str">
        <f t="shared" si="9"/>
        <v>-</v>
      </c>
      <c r="CE6" s="35" t="str">
        <f t="shared" si="9"/>
        <v>-</v>
      </c>
      <c r="CF6" s="35">
        <f t="shared" si="9"/>
        <v>72.349999999999994</v>
      </c>
      <c r="CG6" s="35" t="str">
        <f t="shared" si="9"/>
        <v>-</v>
      </c>
      <c r="CH6" s="35" t="str">
        <f t="shared" si="9"/>
        <v>-</v>
      </c>
      <c r="CI6" s="35" t="str">
        <f t="shared" si="9"/>
        <v>-</v>
      </c>
      <c r="CJ6" s="35" t="str">
        <f t="shared" si="9"/>
        <v>-</v>
      </c>
      <c r="CK6" s="35">
        <f t="shared" si="9"/>
        <v>176.37</v>
      </c>
      <c r="CL6" s="34" t="str">
        <f>IF(CL7="","",IF(CL7="-","【-】","【"&amp;SUBSTITUTE(TEXT(CL7,"#,##0.00"),"-","△")&amp;"】"))</f>
        <v>【134.52】</v>
      </c>
      <c r="CM6" s="35" t="str">
        <f>IF(CM7="",NA(),CM7)</f>
        <v>-</v>
      </c>
      <c r="CN6" s="35" t="str">
        <f t="shared" ref="CN6:CV6" si="10">IF(CN7="",NA(),CN7)</f>
        <v>-</v>
      </c>
      <c r="CO6" s="35" t="str">
        <f t="shared" si="10"/>
        <v>-</v>
      </c>
      <c r="CP6" s="35" t="str">
        <f t="shared" si="10"/>
        <v>-</v>
      </c>
      <c r="CQ6" s="35">
        <f t="shared" si="10"/>
        <v>80.05</v>
      </c>
      <c r="CR6" s="35" t="str">
        <f t="shared" si="10"/>
        <v>-</v>
      </c>
      <c r="CS6" s="35" t="str">
        <f t="shared" si="10"/>
        <v>-</v>
      </c>
      <c r="CT6" s="35" t="str">
        <f t="shared" si="10"/>
        <v>-</v>
      </c>
      <c r="CU6" s="35" t="str">
        <f t="shared" si="10"/>
        <v>-</v>
      </c>
      <c r="CV6" s="35">
        <f t="shared" si="10"/>
        <v>56.72</v>
      </c>
      <c r="CW6" s="34" t="str">
        <f>IF(CW7="","",IF(CW7="-","【-】","【"&amp;SUBSTITUTE(TEXT(CW7,"#,##0.00"),"-","△")&amp;"】"))</f>
        <v>【59.57】</v>
      </c>
      <c r="CX6" s="35" t="str">
        <f>IF(CX7="",NA(),CX7)</f>
        <v>-</v>
      </c>
      <c r="CY6" s="35" t="str">
        <f t="shared" ref="CY6:DG6" si="11">IF(CY7="",NA(),CY7)</f>
        <v>-</v>
      </c>
      <c r="CZ6" s="35" t="str">
        <f t="shared" si="11"/>
        <v>-</v>
      </c>
      <c r="DA6" s="35" t="str">
        <f t="shared" si="11"/>
        <v>-</v>
      </c>
      <c r="DB6" s="35">
        <f t="shared" si="11"/>
        <v>95.24</v>
      </c>
      <c r="DC6" s="35" t="str">
        <f t="shared" si="11"/>
        <v>-</v>
      </c>
      <c r="DD6" s="35" t="str">
        <f t="shared" si="11"/>
        <v>-</v>
      </c>
      <c r="DE6" s="35" t="str">
        <f t="shared" si="11"/>
        <v>-</v>
      </c>
      <c r="DF6" s="35" t="str">
        <f t="shared" si="11"/>
        <v>-</v>
      </c>
      <c r="DG6" s="35">
        <f t="shared" si="11"/>
        <v>90.72</v>
      </c>
      <c r="DH6" s="34" t="str">
        <f>IF(DH7="","",IF(DH7="-","【-】","【"&amp;SUBSTITUTE(TEXT(DH7,"#,##0.00"),"-","△")&amp;"】"))</f>
        <v>【95.57】</v>
      </c>
      <c r="DI6" s="35" t="str">
        <f>IF(DI7="",NA(),DI7)</f>
        <v>-</v>
      </c>
      <c r="DJ6" s="35" t="str">
        <f t="shared" ref="DJ6:DR6" si="12">IF(DJ7="",NA(),DJ7)</f>
        <v>-</v>
      </c>
      <c r="DK6" s="35" t="str">
        <f t="shared" si="12"/>
        <v>-</v>
      </c>
      <c r="DL6" s="35" t="str">
        <f t="shared" si="12"/>
        <v>-</v>
      </c>
      <c r="DM6" s="35">
        <f t="shared" si="12"/>
        <v>4.08</v>
      </c>
      <c r="DN6" s="35" t="str">
        <f t="shared" si="12"/>
        <v>-</v>
      </c>
      <c r="DO6" s="35" t="str">
        <f t="shared" si="12"/>
        <v>-</v>
      </c>
      <c r="DP6" s="35" t="str">
        <f t="shared" si="12"/>
        <v>-</v>
      </c>
      <c r="DQ6" s="35" t="str">
        <f t="shared" si="12"/>
        <v>-</v>
      </c>
      <c r="DR6" s="35">
        <f t="shared" si="12"/>
        <v>20.78</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1.34</v>
      </c>
      <c r="ED6" s="34" t="str">
        <f>IF(ED7="","",IF(ED7="-","【-】","【"&amp;SUBSTITUTE(TEXT(ED7,"#,##0.00"),"-","△")&amp;"】"))</f>
        <v>【5.72】</v>
      </c>
      <c r="EE6" s="35" t="str">
        <f>IF(EE7="",NA(),EE7)</f>
        <v>-</v>
      </c>
      <c r="EF6" s="35" t="str">
        <f t="shared" ref="EF6:EN6" si="14">IF(EF7="",NA(),EF7)</f>
        <v>-</v>
      </c>
      <c r="EG6" s="35" t="str">
        <f t="shared" si="14"/>
        <v>-</v>
      </c>
      <c r="EH6" s="35" t="str">
        <f t="shared" si="14"/>
        <v>-</v>
      </c>
      <c r="EI6" s="35">
        <f t="shared" si="14"/>
        <v>1.41</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434035</v>
      </c>
      <c r="D7" s="37">
        <v>46</v>
      </c>
      <c r="E7" s="37">
        <v>17</v>
      </c>
      <c r="F7" s="37">
        <v>1</v>
      </c>
      <c r="G7" s="37">
        <v>0</v>
      </c>
      <c r="H7" s="37" t="s">
        <v>96</v>
      </c>
      <c r="I7" s="37" t="s">
        <v>97</v>
      </c>
      <c r="J7" s="37" t="s">
        <v>98</v>
      </c>
      <c r="K7" s="37" t="s">
        <v>99</v>
      </c>
      <c r="L7" s="37" t="s">
        <v>100</v>
      </c>
      <c r="M7" s="37" t="s">
        <v>101</v>
      </c>
      <c r="N7" s="38" t="s">
        <v>102</v>
      </c>
      <c r="O7" s="38">
        <v>69.41</v>
      </c>
      <c r="P7" s="38">
        <v>76.150000000000006</v>
      </c>
      <c r="Q7" s="38">
        <v>100</v>
      </c>
      <c r="R7" s="38">
        <v>2200</v>
      </c>
      <c r="S7" s="38">
        <v>35394</v>
      </c>
      <c r="T7" s="38">
        <v>99.1</v>
      </c>
      <c r="U7" s="38">
        <v>357.15</v>
      </c>
      <c r="V7" s="38">
        <v>26982</v>
      </c>
      <c r="W7" s="38">
        <v>7.23</v>
      </c>
      <c r="X7" s="38">
        <v>3731.95</v>
      </c>
      <c r="Y7" s="38" t="s">
        <v>102</v>
      </c>
      <c r="Z7" s="38" t="s">
        <v>102</v>
      </c>
      <c r="AA7" s="38" t="s">
        <v>102</v>
      </c>
      <c r="AB7" s="38" t="s">
        <v>102</v>
      </c>
      <c r="AC7" s="38">
        <v>92.33</v>
      </c>
      <c r="AD7" s="38" t="s">
        <v>102</v>
      </c>
      <c r="AE7" s="38" t="s">
        <v>102</v>
      </c>
      <c r="AF7" s="38" t="s">
        <v>102</v>
      </c>
      <c r="AG7" s="38" t="s">
        <v>102</v>
      </c>
      <c r="AH7" s="38">
        <v>106.5</v>
      </c>
      <c r="AI7" s="38">
        <v>106.67</v>
      </c>
      <c r="AJ7" s="38" t="s">
        <v>102</v>
      </c>
      <c r="AK7" s="38" t="s">
        <v>102</v>
      </c>
      <c r="AL7" s="38" t="s">
        <v>102</v>
      </c>
      <c r="AM7" s="38" t="s">
        <v>102</v>
      </c>
      <c r="AN7" s="38">
        <v>15.45</v>
      </c>
      <c r="AO7" s="38" t="s">
        <v>102</v>
      </c>
      <c r="AP7" s="38" t="s">
        <v>102</v>
      </c>
      <c r="AQ7" s="38" t="s">
        <v>102</v>
      </c>
      <c r="AR7" s="38" t="s">
        <v>102</v>
      </c>
      <c r="AS7" s="38">
        <v>18.36</v>
      </c>
      <c r="AT7" s="38">
        <v>3.64</v>
      </c>
      <c r="AU7" s="38" t="s">
        <v>102</v>
      </c>
      <c r="AV7" s="38" t="s">
        <v>102</v>
      </c>
      <c r="AW7" s="38" t="s">
        <v>102</v>
      </c>
      <c r="AX7" s="38" t="s">
        <v>102</v>
      </c>
      <c r="AY7" s="38">
        <v>45.54</v>
      </c>
      <c r="AZ7" s="38" t="s">
        <v>102</v>
      </c>
      <c r="BA7" s="38" t="s">
        <v>102</v>
      </c>
      <c r="BB7" s="38" t="s">
        <v>102</v>
      </c>
      <c r="BC7" s="38" t="s">
        <v>102</v>
      </c>
      <c r="BD7" s="38">
        <v>55.6</v>
      </c>
      <c r="BE7" s="38">
        <v>67.52</v>
      </c>
      <c r="BF7" s="38" t="s">
        <v>102</v>
      </c>
      <c r="BG7" s="38" t="s">
        <v>102</v>
      </c>
      <c r="BH7" s="38" t="s">
        <v>102</v>
      </c>
      <c r="BI7" s="38" t="s">
        <v>102</v>
      </c>
      <c r="BJ7" s="38">
        <v>805.32</v>
      </c>
      <c r="BK7" s="38" t="s">
        <v>102</v>
      </c>
      <c r="BL7" s="38" t="s">
        <v>102</v>
      </c>
      <c r="BM7" s="38" t="s">
        <v>102</v>
      </c>
      <c r="BN7" s="38" t="s">
        <v>102</v>
      </c>
      <c r="BO7" s="38">
        <v>789.08</v>
      </c>
      <c r="BP7" s="38">
        <v>705.21</v>
      </c>
      <c r="BQ7" s="38" t="s">
        <v>102</v>
      </c>
      <c r="BR7" s="38" t="s">
        <v>102</v>
      </c>
      <c r="BS7" s="38" t="s">
        <v>102</v>
      </c>
      <c r="BT7" s="38" t="s">
        <v>102</v>
      </c>
      <c r="BU7" s="38">
        <v>160.49</v>
      </c>
      <c r="BV7" s="38" t="s">
        <v>102</v>
      </c>
      <c r="BW7" s="38" t="s">
        <v>102</v>
      </c>
      <c r="BX7" s="38" t="s">
        <v>102</v>
      </c>
      <c r="BY7" s="38" t="s">
        <v>102</v>
      </c>
      <c r="BZ7" s="38">
        <v>88.25</v>
      </c>
      <c r="CA7" s="38">
        <v>98.96</v>
      </c>
      <c r="CB7" s="38" t="s">
        <v>102</v>
      </c>
      <c r="CC7" s="38" t="s">
        <v>102</v>
      </c>
      <c r="CD7" s="38" t="s">
        <v>102</v>
      </c>
      <c r="CE7" s="38" t="s">
        <v>102</v>
      </c>
      <c r="CF7" s="38">
        <v>72.349999999999994</v>
      </c>
      <c r="CG7" s="38" t="s">
        <v>102</v>
      </c>
      <c r="CH7" s="38" t="s">
        <v>102</v>
      </c>
      <c r="CI7" s="38" t="s">
        <v>102</v>
      </c>
      <c r="CJ7" s="38" t="s">
        <v>102</v>
      </c>
      <c r="CK7" s="38">
        <v>176.37</v>
      </c>
      <c r="CL7" s="38">
        <v>134.52000000000001</v>
      </c>
      <c r="CM7" s="38" t="s">
        <v>102</v>
      </c>
      <c r="CN7" s="38" t="s">
        <v>102</v>
      </c>
      <c r="CO7" s="38" t="s">
        <v>102</v>
      </c>
      <c r="CP7" s="38" t="s">
        <v>102</v>
      </c>
      <c r="CQ7" s="38">
        <v>80.05</v>
      </c>
      <c r="CR7" s="38" t="s">
        <v>102</v>
      </c>
      <c r="CS7" s="38" t="s">
        <v>102</v>
      </c>
      <c r="CT7" s="38" t="s">
        <v>102</v>
      </c>
      <c r="CU7" s="38" t="s">
        <v>102</v>
      </c>
      <c r="CV7" s="38">
        <v>56.72</v>
      </c>
      <c r="CW7" s="38">
        <v>59.57</v>
      </c>
      <c r="CX7" s="38" t="s">
        <v>102</v>
      </c>
      <c r="CY7" s="38" t="s">
        <v>102</v>
      </c>
      <c r="CZ7" s="38" t="s">
        <v>102</v>
      </c>
      <c r="DA7" s="38" t="s">
        <v>102</v>
      </c>
      <c r="DB7" s="38">
        <v>95.24</v>
      </c>
      <c r="DC7" s="38" t="s">
        <v>102</v>
      </c>
      <c r="DD7" s="38" t="s">
        <v>102</v>
      </c>
      <c r="DE7" s="38" t="s">
        <v>102</v>
      </c>
      <c r="DF7" s="38" t="s">
        <v>102</v>
      </c>
      <c r="DG7" s="38">
        <v>90.72</v>
      </c>
      <c r="DH7" s="38">
        <v>95.57</v>
      </c>
      <c r="DI7" s="38" t="s">
        <v>102</v>
      </c>
      <c r="DJ7" s="38" t="s">
        <v>102</v>
      </c>
      <c r="DK7" s="38" t="s">
        <v>102</v>
      </c>
      <c r="DL7" s="38" t="s">
        <v>102</v>
      </c>
      <c r="DM7" s="38">
        <v>4.08</v>
      </c>
      <c r="DN7" s="38" t="s">
        <v>102</v>
      </c>
      <c r="DO7" s="38" t="s">
        <v>102</v>
      </c>
      <c r="DP7" s="38" t="s">
        <v>102</v>
      </c>
      <c r="DQ7" s="38" t="s">
        <v>102</v>
      </c>
      <c r="DR7" s="38">
        <v>20.78</v>
      </c>
      <c r="DS7" s="38">
        <v>36.520000000000003</v>
      </c>
      <c r="DT7" s="38" t="s">
        <v>102</v>
      </c>
      <c r="DU7" s="38" t="s">
        <v>102</v>
      </c>
      <c r="DV7" s="38" t="s">
        <v>102</v>
      </c>
      <c r="DW7" s="38" t="s">
        <v>102</v>
      </c>
      <c r="DX7" s="38">
        <v>0</v>
      </c>
      <c r="DY7" s="38" t="s">
        <v>102</v>
      </c>
      <c r="DZ7" s="38" t="s">
        <v>102</v>
      </c>
      <c r="EA7" s="38" t="s">
        <v>102</v>
      </c>
      <c r="EB7" s="38" t="s">
        <v>102</v>
      </c>
      <c r="EC7" s="38">
        <v>1.34</v>
      </c>
      <c r="ED7" s="38">
        <v>5.72</v>
      </c>
      <c r="EE7" s="38" t="s">
        <v>102</v>
      </c>
      <c r="EF7" s="38" t="s">
        <v>102</v>
      </c>
      <c r="EG7" s="38" t="s">
        <v>102</v>
      </c>
      <c r="EH7" s="38" t="s">
        <v>102</v>
      </c>
      <c r="EI7" s="38">
        <v>1.41</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2022-01-27T07:28:09Z</cp:lastPrinted>
  <dcterms:created xsi:type="dcterms:W3CDTF">2021-12-03T07:19:32Z</dcterms:created>
  <dcterms:modified xsi:type="dcterms:W3CDTF">2022-02-04T09:21:31Z</dcterms:modified>
  <cp:category/>
</cp:coreProperties>
</file>