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92.168.113.160\share\010）共同\sou決算統計関係（総務省提出）\経営比較分析表\R2\下水道\"/>
    </mc:Choice>
  </mc:AlternateContent>
  <xr:revisionPtr revIDLastSave="0" documentId="13_ncr:1_{E9D8EB0D-8BE4-4A97-8EA3-4270101AFA95}" xr6:coauthVersionLast="45" xr6:coauthVersionMax="45" xr10:uidLastSave="{00000000-0000-0000-0000-000000000000}"/>
  <workbookProtection workbookAlgorithmName="SHA-512" workbookHashValue="wkDbSCXRDkAgXFH0uxOqEdc9kmrzjMJghCRxmzi52V9jN1fWQvm14Veafx4AC8Vm4Kz/XICs9sE4GzamYQBtyA==" workbookSaltValue="1josXHFd1d2NQFvGo7hmV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<sst xmlns="http://schemas.openxmlformats.org/spreadsheetml/2006/main" count="231" uniqueCount="116">
  <si>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</si>
  <si>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</si>
  <si>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</si>
  <si>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</si>
  <si>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</si>
  <si>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</si>
  <si>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</si>
  <si>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</si>
  <si>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</si>
  <si>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</si>
  <si>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</si>
  <si>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</si>
  <si>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</si>
  <si>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</si>
  <si>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</si>
  <si>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</si>
  <si>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</si>
  <si>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</si>
  <si>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</si>
  <si>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</si>
  <si>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</si>
  <si>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</si>
  <si>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</si>
  <si>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</si>
  <si>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</si>
  <si>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</si>
  <si>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</si>
  <si>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</si>
  <si>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</si>
  <si>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</si>
  <si>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</si>
  <si>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</si>
  <si>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</si>
  <si>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</si>
  <si>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</si>
  <si>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</si>
  <si>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</si>
  <si>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</si>
  <si>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</si>
  <si>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</si>
  <si>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</si>
  <si>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</si>
  <si>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</si>
  <si>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</si>
  <si>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</si>
  <si>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</si>
  <si>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</si>
  <si>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</si>
  <si>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</si>
  <si>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</si>
  <si>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</si>
  <si>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</si>
  <si>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</si>
  <si>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</si>
  <si>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</si>
  <si>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</si>
  <si>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</si>
  <si>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</si>
  <si>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</si>
  <si>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</si>
  <si>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</si>
  <si>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</si>
  <si>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</si>
  <si>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</si>
  <si>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</si>
  <si>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</si>
  <si>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</si>
  <si>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</si>
  <si>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</si>
  <si>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</si>
  <si>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</si>
  <si>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</si>
  <si>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</si>
  <si>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</si>
  <si>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</si>
  <si>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</si>
  <si>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</si>
  <si>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</si>
  <si>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</si>
  <si>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</si>
  <si>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</si>
  <si>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</si>
  <si>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</si>
  <si>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</si>
  <si>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</si>
  <si>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</si>
  <si>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</si>
  <si>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</si>
  <si>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</si>
  <si>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</si>
  <si>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</si>
  <si>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</si>
  <si>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</si>
  <si>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</si>
  <si>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</si>
  <si>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</si>
  <si>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</si>
  <si>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</si>
  <si>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</si>
  <si>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</si>
  <si>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</si>
  <si>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</si>
  <si>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</si>
  <si>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</si>
  <si>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</si>
  <si>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</si>
  <si>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</si>
  <si>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</si>
  <si>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</si>
  <si>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</si>
  <si>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</si>
  <si>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</si>
  <si>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</si>
  <si>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経営の健全化については、「経常収支比率」は100％を超えており、累積欠損は生じていない。
　しかし、「流動比率」が100％を下回っており、類似団体と比較しても低い数値となっている。1年以内に支払わなければならない負債を賄えておらず、資金繰りが厳しい状況なので、支払い能力を高めるための経営基盤強化に努めていく必要がある。
　効率性については、「施設利用率」が類似団体と比較して低い数値となっている。
（要因）
　主な流動資産である現金預金が少なく、また企業債償還金が多額であるため。
　また「施設利用率」が令和元年度以降低い数値になっている理由は、汚水処理水量の減少に伴い、晴天時一日平均処理水量が減少したためである。
（今後の対策）
・費用対効果を十分に考慮したうえでの下水道面整備を行い、地方債計画を盛り込んだ整備計画を策定する。
・使用料収入の基である「水洗化率」が90.12％と類似団体に比べ高いとはいえないため、未水洗化世帯への水洗化の促進、啓発を継続的に行うことで有収水量の確保に努める。
・効率性について、桜山処理区の施設の耐用年数を踏まえ、大島浄化センターとの統合及び供用開始に向けて協議を行い、施設の改築更新費や維持管理等の経費削減を図る。</t>
    <rPh sb="247" eb="249">
      <t>シセツ</t>
    </rPh>
    <rPh sb="249" eb="252">
      <t>リヨウリツ</t>
    </rPh>
    <rPh sb="261" eb="262">
      <t>ヒク</t>
    </rPh>
    <rPh sb="263" eb="265">
      <t>スウチ</t>
    </rPh>
    <rPh sb="271" eb="273">
      <t>リユウ</t>
    </rPh>
    <rPh sb="275" eb="277">
      <t>オスイ</t>
    </rPh>
    <rPh sb="277" eb="279">
      <t>ショリ</t>
    </rPh>
    <rPh sb="279" eb="281">
      <t>スイリョウ</t>
    </rPh>
    <rPh sb="282" eb="284">
      <t>ゲンショウ</t>
    </rPh>
    <rPh sb="285" eb="286">
      <t>トモナ</t>
    </rPh>
    <rPh sb="288" eb="290">
      <t>セイテン</t>
    </rPh>
    <rPh sb="290" eb="291">
      <t>ジ</t>
    </rPh>
    <rPh sb="291" eb="293">
      <t>イチニチ</t>
    </rPh>
    <rPh sb="293" eb="295">
      <t>ヘイキン</t>
    </rPh>
    <rPh sb="295" eb="297">
      <t>ショリ</t>
    </rPh>
    <rPh sb="297" eb="299">
      <t>スイリョウ</t>
    </rPh>
    <rPh sb="300" eb="302">
      <t>ゲンショウ</t>
    </rPh>
    <rPh sb="453" eb="455">
      <t>コウリツ</t>
    </rPh>
    <rPh sb="470" eb="472">
      <t>タイヨウ</t>
    </rPh>
    <phoneticPr fontId="4"/>
  </si>
  <si>
    <t xml:space="preserve"> 「有形固定資産減価償却率」は類似団体と同様の水準となっている。
（汚水処理施設・雨水ポンプ場施設）
　機械・電気設備において、耐用年数を経過したものがある。
（今後の対応）
　施設全体の健全度や重要度を考慮した効果的な点検やストックマネジメント計画に基づき、予防保全的な維持修繕・改築など計画的かつ効率的な施設管理を行っていく予定である。</t>
    <rPh sb="20" eb="22">
      <t>ドウヨウ</t>
    </rPh>
    <rPh sb="23" eb="25">
      <t>スイジュン</t>
    </rPh>
    <rPh sb="64" eb="66">
      <t>タイヨウ</t>
    </rPh>
    <phoneticPr fontId="4"/>
  </si>
  <si>
    <t>　今後は建設から維持管理へ移行するため、経年劣化の進む下水道施設の改築更新費用やその財源となる企業債の償還金が増加し、経営を取り巻く環境は厳しいものとなることが予想される。
　処理区域拡大中ではあるが、人口減少や節水傾向に伴い下水道使用料収入が減少していることから、今後の事業運営のために長期的な対策が必要がある。
（今後の取組）
　令和元年度作成したストックマネジメント計画に基づき、将来の人口減少を見据えた下水道施設の計画的な改築及び維持管理を行っていくことで、今後も効率的な事業運営を行う。</t>
    <rPh sb="80" eb="82">
      <t>ヨソウ</t>
    </rPh>
    <rPh sb="186" eb="188">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</si>
</sst>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DA-42DD-844A-E2F5012425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02DA-42DD-844A-E2F5012425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63.99</c:v>
                </c:pt>
                <c:pt idx="1">
                  <c:v>63.32</c:v>
                </c:pt>
                <c:pt idx="2">
                  <c:v>63.14</c:v>
                </c:pt>
                <c:pt idx="3">
                  <c:v>58.47</c:v>
                </c:pt>
                <c:pt idx="4">
                  <c:v>58.37</c:v>
                </c:pt>
              </c:numCache>
            </c:numRef>
          </c:val>
          <c:extLst>
            <c:ext xmlns:c16="http://schemas.microsoft.com/office/drawing/2014/chart" uri="{C3380CC4-5D6E-409C-BE32-E72D297353CC}">
              <c16:uniqueId val="{00000000-9AC3-4038-A61F-61FAC95FD8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9AC3-4038-A61F-61FAC95FD8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88.96</c:v>
                </c:pt>
                <c:pt idx="1">
                  <c:v>89.07</c:v>
                </c:pt>
                <c:pt idx="2">
                  <c:v>89.03</c:v>
                </c:pt>
                <c:pt idx="3">
                  <c:v>89.79</c:v>
                </c:pt>
                <c:pt idx="4">
                  <c:v>90.12</c:v>
                </c:pt>
              </c:numCache>
            </c:numRef>
          </c:val>
          <c:extLst>
            <c:ext xmlns:c16="http://schemas.microsoft.com/office/drawing/2014/chart" uri="{C3380CC4-5D6E-409C-BE32-E72D297353CC}">
              <c16:uniqueId val="{00000000-64AA-44E1-888C-DD3D476D7F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64AA-44E1-888C-DD3D476D7F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115.47</c:v>
                </c:pt>
                <c:pt idx="1">
                  <c:v>115.6</c:v>
                </c:pt>
                <c:pt idx="2">
                  <c:v>112.13</c:v>
                </c:pt>
                <c:pt idx="3">
                  <c:v>111.59</c:v>
                </c:pt>
                <c:pt idx="4">
                  <c:v>111.46</c:v>
                </c:pt>
              </c:numCache>
            </c:numRef>
          </c:val>
          <c:extLst>
            <c:ext xmlns:c16="http://schemas.microsoft.com/office/drawing/2014/chart" uri="{C3380CC4-5D6E-409C-BE32-E72D297353CC}">
              <c16:uniqueId val="{00000000-93E1-4F3C-89AE-1F339BAD1E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93E1-4F3C-89AE-1F339BAD1E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11.12</c:v>
                </c:pt>
                <c:pt idx="1">
                  <c:v>14.4</c:v>
                </c:pt>
                <c:pt idx="2">
                  <c:v>17.7</c:v>
                </c:pt>
                <c:pt idx="3">
                  <c:v>20.87</c:v>
                </c:pt>
                <c:pt idx="4">
                  <c:v>23.81</c:v>
                </c:pt>
              </c:numCache>
            </c:numRef>
          </c:val>
          <c:extLst>
            <c:ext xmlns:c16="http://schemas.microsoft.com/office/drawing/2014/chart" uri="{C3380CC4-5D6E-409C-BE32-E72D297353CC}">
              <c16:uniqueId val="{00000000-EDA1-45F0-9B6B-1570A75AD7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EDA1-45F0-9B6B-1570A75AD7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ED-4588-A69E-C3A5751E0B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DFED-4588-A69E-C3A5751E0B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6D-48BD-A8B6-ADE5A4B5A7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1B6D-48BD-A8B6-ADE5A4B5A7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53.13</c:v>
                </c:pt>
                <c:pt idx="1">
                  <c:v>55.86</c:v>
                </c:pt>
                <c:pt idx="2">
                  <c:v>58.72</c:v>
                </c:pt>
                <c:pt idx="3">
                  <c:v>57.16</c:v>
                </c:pt>
                <c:pt idx="4">
                  <c:v>63.43</c:v>
                </c:pt>
              </c:numCache>
            </c:numRef>
          </c:val>
          <c:extLst>
            <c:ext xmlns:c16="http://schemas.microsoft.com/office/drawing/2014/chart" uri="{C3380CC4-5D6E-409C-BE32-E72D297353CC}">
              <c16:uniqueId val="{00000000-C57E-4F96-B9A0-578F43729E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C57E-4F96-B9A0-578F43729E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887.69</c:v>
                </c:pt>
                <c:pt idx="1">
                  <c:v>858.18</c:v>
                </c:pt>
                <c:pt idx="2">
                  <c:v>817.57</c:v>
                </c:pt>
                <c:pt idx="3">
                  <c:v>780.74</c:v>
                </c:pt>
                <c:pt idx="4">
                  <c:v>757.35</c:v>
                </c:pt>
              </c:numCache>
            </c:numRef>
          </c:val>
          <c:extLst>
            <c:ext xmlns:c16="http://schemas.microsoft.com/office/drawing/2014/chart" uri="{C3380CC4-5D6E-409C-BE32-E72D297353CC}">
              <c16:uniqueId val="{00000000-2685-44D9-8C71-D9E18F3875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2685-44D9-8C71-D9E18F3875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136.66999999999999</c:v>
                </c:pt>
                <c:pt idx="1">
                  <c:v>100</c:v>
                </c:pt>
                <c:pt idx="2">
                  <c:v>100</c:v>
                </c:pt>
                <c:pt idx="3">
                  <c:v>100</c:v>
                </c:pt>
                <c:pt idx="4">
                  <c:v>100</c:v>
                </c:pt>
              </c:numCache>
            </c:numRef>
          </c:val>
          <c:extLst>
            <c:ext xmlns:c16="http://schemas.microsoft.com/office/drawing/2014/chart" uri="{C3380CC4-5D6E-409C-BE32-E72D297353CC}">
              <c16:uniqueId val="{00000000-8399-435A-B42F-BA9E39975E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8399-435A-B42F-BA9E39975E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129.46</c:v>
                </c:pt>
                <c:pt idx="1">
                  <c:v>181.01</c:v>
                </c:pt>
                <c:pt idx="2">
                  <c:v>181.21</c:v>
                </c:pt>
                <c:pt idx="3">
                  <c:v>186.41</c:v>
                </c:pt>
                <c:pt idx="4">
                  <c:v>188.26</c:v>
                </c:pt>
              </c:numCache>
            </c:numRef>
          </c:val>
          <c:extLst>
            <c:ext xmlns:c16="http://schemas.microsoft.com/office/drawing/2014/chart" uri="{C3380CC4-5D6E-409C-BE32-E72D297353CC}">
              <c16:uniqueId val="{00000000-FB5F-4003-BF26-EA221945B8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FB5F-4003-BF26-EA221945B8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6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荒尾市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自治体職員</v>
      </c>
      <c r="AE8" s="73"/>
      <c r="AF8" s="73"/>
      <c r="AG8" s="73"/>
      <c r="AH8" s="73"/>
      <c r="AI8" s="73"/>
      <c r="AJ8" s="73"/>
      <c r="AK8" s="3"/>
      <c r="AL8" s="69">
        <f>データ!S6</f>
        <v>51646</v>
      </c>
      <c r="AM8" s="69"/>
      <c r="AN8" s="69"/>
      <c r="AO8" s="69"/>
      <c r="AP8" s="69"/>
      <c r="AQ8" s="69"/>
      <c r="AR8" s="69"/>
      <c r="AS8" s="69"/>
      <c r="AT8" s="68">
        <f>データ!T6</f>
        <v>57.37</v>
      </c>
      <c r="AU8" s="68"/>
      <c r="AV8" s="68"/>
      <c r="AW8" s="68"/>
      <c r="AX8" s="68"/>
      <c r="AY8" s="68"/>
      <c r="AZ8" s="68"/>
      <c r="BA8" s="68"/>
      <c r="BB8" s="68">
        <f>データ!U6</f>
        <v>900.23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53.24</v>
      </c>
      <c r="J10" s="68"/>
      <c r="K10" s="68"/>
      <c r="L10" s="68"/>
      <c r="M10" s="68"/>
      <c r="N10" s="68"/>
      <c r="O10" s="68"/>
      <c r="P10" s="68">
        <f>データ!P6</f>
        <v>71.38</v>
      </c>
      <c r="Q10" s="68"/>
      <c r="R10" s="68"/>
      <c r="S10" s="68"/>
      <c r="T10" s="68"/>
      <c r="U10" s="68"/>
      <c r="V10" s="68"/>
      <c r="W10" s="68">
        <f>データ!Q6</f>
        <v>85.37</v>
      </c>
      <c r="X10" s="68"/>
      <c r="Y10" s="68"/>
      <c r="Z10" s="68"/>
      <c r="AA10" s="68"/>
      <c r="AB10" s="68"/>
      <c r="AC10" s="68"/>
      <c r="AD10" s="69">
        <f>データ!R6</f>
        <v>3630</v>
      </c>
      <c r="AE10" s="69"/>
      <c r="AF10" s="69"/>
      <c r="AG10" s="69"/>
      <c r="AH10" s="69"/>
      <c r="AI10" s="69"/>
      <c r="AJ10" s="69"/>
      <c r="AK10" s="2"/>
      <c r="AL10" s="69">
        <f>データ!V6</f>
        <v>36632</v>
      </c>
      <c r="AM10" s="69"/>
      <c r="AN10" s="69"/>
      <c r="AO10" s="69"/>
      <c r="AP10" s="69"/>
      <c r="AQ10" s="69"/>
      <c r="AR10" s="69"/>
      <c r="AS10" s="69"/>
      <c r="AT10" s="68">
        <f>データ!W6</f>
        <v>11.14</v>
      </c>
      <c r="AU10" s="68"/>
      <c r="AV10" s="68"/>
      <c r="AW10" s="68"/>
      <c r="AX10" s="68"/>
      <c r="AY10" s="68"/>
      <c r="AZ10" s="68"/>
      <c r="BA10" s="68"/>
      <c r="BB10" s="68">
        <f>データ!X6</f>
        <v>3288.33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jCcSYicj6a3HY2Wz7KC5x1xrA3dGMHl8jymO7AV2SWH/EnMRZylIlpx4U0vcUZhIRKFqQcaVMAbBS/qmBUsaQ==" saltValue="pfiQdWsJw0Euw2L81PCa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432041</v>
      </c>
      <c r="D6" s="33">
        <f t="shared" si="3"/>
        <v>46</v>
      </c>
      <c r="E6" s="33">
        <f t="shared" si="3"/>
        <v>17</v>
      </c>
      <c r="F6" s="33">
        <f t="shared" si="3"/>
        <v>1</v>
      </c>
      <c r="G6" s="33">
        <f t="shared" si="3"/>
        <v>0</v>
      </c>
      <c r="H6" s="33" t="str">
        <f t="shared" si="3"/>
        <v>熊本県　荒尾市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53.24</v>
      </c>
      <c r="P6" s="34">
        <f t="shared" si="3"/>
        <v>71.38</v>
      </c>
      <c r="Q6" s="34">
        <f t="shared" si="3"/>
        <v>85.37</v>
      </c>
      <c r="R6" s="34">
        <f t="shared" si="3"/>
        <v>3630</v>
      </c>
      <c r="S6" s="34">
        <f t="shared" si="3"/>
        <v>51646</v>
      </c>
      <c r="T6" s="34">
        <f t="shared" si="3"/>
        <v>57.37</v>
      </c>
      <c r="U6" s="34">
        <f t="shared" si="3"/>
        <v>900.23</v>
      </c>
      <c r="V6" s="34">
        <f t="shared" si="3"/>
        <v>36632</v>
      </c>
      <c r="W6" s="34">
        <f t="shared" si="3"/>
        <v>11.14</v>
      </c>
      <c r="X6" s="34">
        <f t="shared" si="3"/>
        <v>3288.33</v>
      </c>
      <c r="Y6" s="35">
        <f>IF(Y7="",NA(),Y7)</f>
        <v>115.47</v>
      </c>
      <c r="Z6" s="35">
        <f t="shared" ref="Z6:AH6" si="4">IF(Z7="",NA(),Z7)</f>
        <v>115.6</v>
      </c>
      <c r="AA6" s="35">
        <f t="shared" si="4"/>
        <v>112.13</v>
      </c>
      <c r="AB6" s="35">
        <f t="shared" si="4"/>
        <v>111.59</v>
      </c>
      <c r="AC6" s="35">
        <f t="shared" si="4"/>
        <v>111.46</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53.13</v>
      </c>
      <c r="AV6" s="35">
        <f t="shared" ref="AV6:BD6" si="6">IF(AV7="",NA(),AV7)</f>
        <v>55.86</v>
      </c>
      <c r="AW6" s="35">
        <f t="shared" si="6"/>
        <v>58.72</v>
      </c>
      <c r="AX6" s="35">
        <f t="shared" si="6"/>
        <v>57.16</v>
      </c>
      <c r="AY6" s="35">
        <f t="shared" si="6"/>
        <v>63.43</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887.69</v>
      </c>
      <c r="BG6" s="35">
        <f t="shared" ref="BG6:BO6" si="7">IF(BG7="",NA(),BG7)</f>
        <v>858.18</v>
      </c>
      <c r="BH6" s="35">
        <f t="shared" si="7"/>
        <v>817.57</v>
      </c>
      <c r="BI6" s="35">
        <f t="shared" si="7"/>
        <v>780.74</v>
      </c>
      <c r="BJ6" s="35">
        <f t="shared" si="7"/>
        <v>757.35</v>
      </c>
      <c r="BK6" s="35">
        <f t="shared" si="7"/>
        <v>774.99</v>
      </c>
      <c r="BL6" s="35">
        <f t="shared" si="7"/>
        <v>799.41</v>
      </c>
      <c r="BM6" s="35">
        <f t="shared" si="7"/>
        <v>820.36</v>
      </c>
      <c r="BN6" s="35">
        <f t="shared" si="7"/>
        <v>847.44</v>
      </c>
      <c r="BO6" s="35">
        <f t="shared" si="7"/>
        <v>857.88</v>
      </c>
      <c r="BP6" s="34" t="str">
        <f>IF(BP7="","",IF(BP7="-","【-】","【"&amp;SUBSTITUTE(TEXT(BP7,"#,##0.00"),"-","△")&amp;"】"))</f>
        <v>【705.21】</v>
      </c>
      <c r="BQ6" s="35">
        <f>IF(BQ7="",NA(),BQ7)</f>
        <v>136.66999999999999</v>
      </c>
      <c r="BR6" s="35">
        <f t="shared" ref="BR6:BZ6" si="8">IF(BR7="",NA(),BR7)</f>
        <v>100</v>
      </c>
      <c r="BS6" s="35">
        <f t="shared" si="8"/>
        <v>100</v>
      </c>
      <c r="BT6" s="35">
        <f t="shared" si="8"/>
        <v>100</v>
      </c>
      <c r="BU6" s="35">
        <f t="shared" si="8"/>
        <v>100</v>
      </c>
      <c r="BV6" s="35">
        <f t="shared" si="8"/>
        <v>96.57</v>
      </c>
      <c r="BW6" s="35">
        <f t="shared" si="8"/>
        <v>96.54</v>
      </c>
      <c r="BX6" s="35">
        <f t="shared" si="8"/>
        <v>95.4</v>
      </c>
      <c r="BY6" s="35">
        <f t="shared" si="8"/>
        <v>94.69</v>
      </c>
      <c r="BZ6" s="35">
        <f t="shared" si="8"/>
        <v>94.97</v>
      </c>
      <c r="CA6" s="34" t="str">
        <f>IF(CA7="","",IF(CA7="-","【-】","【"&amp;SUBSTITUTE(TEXT(CA7,"#,##0.00"),"-","△")&amp;"】"))</f>
        <v>【98.96】</v>
      </c>
      <c r="CB6" s="35">
        <f>IF(CB7="",NA(),CB7)</f>
        <v>129.46</v>
      </c>
      <c r="CC6" s="35">
        <f t="shared" ref="CC6:CK6" si="9">IF(CC7="",NA(),CC7)</f>
        <v>181.01</v>
      </c>
      <c r="CD6" s="35">
        <f t="shared" si="9"/>
        <v>181.21</v>
      </c>
      <c r="CE6" s="35">
        <f t="shared" si="9"/>
        <v>186.41</v>
      </c>
      <c r="CF6" s="35">
        <f t="shared" si="9"/>
        <v>188.26</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63.99</v>
      </c>
      <c r="CN6" s="35">
        <f t="shared" ref="CN6:CV6" si="10">IF(CN7="",NA(),CN7)</f>
        <v>63.32</v>
      </c>
      <c r="CO6" s="35">
        <f t="shared" si="10"/>
        <v>63.14</v>
      </c>
      <c r="CP6" s="35">
        <f t="shared" si="10"/>
        <v>58.47</v>
      </c>
      <c r="CQ6" s="35">
        <f t="shared" si="10"/>
        <v>58.37</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88.96</v>
      </c>
      <c r="CY6" s="35">
        <f t="shared" ref="CY6:DG6" si="11">IF(CY7="",NA(),CY7)</f>
        <v>89.07</v>
      </c>
      <c r="CZ6" s="35">
        <f t="shared" si="11"/>
        <v>89.03</v>
      </c>
      <c r="DA6" s="35">
        <f t="shared" si="11"/>
        <v>89.79</v>
      </c>
      <c r="DB6" s="35">
        <f t="shared" si="11"/>
        <v>90.12</v>
      </c>
      <c r="DC6" s="35">
        <f t="shared" si="11"/>
        <v>91.76</v>
      </c>
      <c r="DD6" s="35">
        <f t="shared" si="11"/>
        <v>92.3</v>
      </c>
      <c r="DE6" s="35">
        <f t="shared" si="11"/>
        <v>92.55</v>
      </c>
      <c r="DF6" s="35">
        <f t="shared" si="11"/>
        <v>92.62</v>
      </c>
      <c r="DG6" s="35">
        <f t="shared" si="11"/>
        <v>92.72</v>
      </c>
      <c r="DH6" s="34" t="str">
        <f>IF(DH7="","",IF(DH7="-","【-】","【"&amp;SUBSTITUTE(TEXT(DH7,"#,##0.00"),"-","△")&amp;"】"))</f>
        <v>【95.57】</v>
      </c>
      <c r="DI6" s="35">
        <f>IF(DI7="",NA(),DI7)</f>
        <v>11.12</v>
      </c>
      <c r="DJ6" s="35">
        <f t="shared" ref="DJ6:DR6" si="12">IF(DJ7="",NA(),DJ7)</f>
        <v>14.4</v>
      </c>
      <c r="DK6" s="35">
        <f t="shared" si="12"/>
        <v>17.7</v>
      </c>
      <c r="DL6" s="35">
        <f t="shared" si="12"/>
        <v>20.87</v>
      </c>
      <c r="DM6" s="35">
        <f t="shared" si="12"/>
        <v>23.81</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432041</v>
      </c>
      <c r="D7" s="37">
        <v>46</v>
      </c>
      <c r="E7" s="37">
        <v>17</v>
      </c>
      <c r="F7" s="37">
        <v>1</v>
      </c>
      <c r="G7" s="37">
        <v>0</v>
      </c>
      <c r="H7" s="37" t="s">
        <v>96</v>
      </c>
      <c r="I7" s="37" t="s">
        <v>97</v>
      </c>
      <c r="J7" s="37" t="s">
        <v>98</v>
      </c>
      <c r="K7" s="37" t="s">
        <v>99</v>
      </c>
      <c r="L7" s="37" t="s">
        <v>100</v>
      </c>
      <c r="M7" s="37" t="s">
        <v>101</v>
      </c>
      <c r="N7" s="38" t="s">
        <v>102</v>
      </c>
      <c r="O7" s="38">
        <v>53.24</v>
      </c>
      <c r="P7" s="38">
        <v>71.38</v>
      </c>
      <c r="Q7" s="38">
        <v>85.37</v>
      </c>
      <c r="R7" s="38">
        <v>3630</v>
      </c>
      <c r="S7" s="38">
        <v>51646</v>
      </c>
      <c r="T7" s="38">
        <v>57.37</v>
      </c>
      <c r="U7" s="38">
        <v>900.23</v>
      </c>
      <c r="V7" s="38">
        <v>36632</v>
      </c>
      <c r="W7" s="38">
        <v>11.14</v>
      </c>
      <c r="X7" s="38">
        <v>3288.33</v>
      </c>
      <c r="Y7" s="38">
        <v>115.47</v>
      </c>
      <c r="Z7" s="38">
        <v>115.6</v>
      </c>
      <c r="AA7" s="38">
        <v>112.13</v>
      </c>
      <c r="AB7" s="38">
        <v>111.59</v>
      </c>
      <c r="AC7" s="38">
        <v>111.46</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53.13</v>
      </c>
      <c r="AV7" s="38">
        <v>55.86</v>
      </c>
      <c r="AW7" s="38">
        <v>58.72</v>
      </c>
      <c r="AX7" s="38">
        <v>57.16</v>
      </c>
      <c r="AY7" s="38">
        <v>63.43</v>
      </c>
      <c r="AZ7" s="38">
        <v>77.94</v>
      </c>
      <c r="BA7" s="38">
        <v>78.45</v>
      </c>
      <c r="BB7" s="38">
        <v>76.31</v>
      </c>
      <c r="BC7" s="38">
        <v>68.180000000000007</v>
      </c>
      <c r="BD7" s="38">
        <v>67.930000000000007</v>
      </c>
      <c r="BE7" s="38">
        <v>67.52</v>
      </c>
      <c r="BF7" s="38">
        <v>887.69</v>
      </c>
      <c r="BG7" s="38">
        <v>858.18</v>
      </c>
      <c r="BH7" s="38">
        <v>817.57</v>
      </c>
      <c r="BI7" s="38">
        <v>780.74</v>
      </c>
      <c r="BJ7" s="38">
        <v>757.35</v>
      </c>
      <c r="BK7" s="38">
        <v>774.99</v>
      </c>
      <c r="BL7" s="38">
        <v>799.41</v>
      </c>
      <c r="BM7" s="38">
        <v>820.36</v>
      </c>
      <c r="BN7" s="38">
        <v>847.44</v>
      </c>
      <c r="BO7" s="38">
        <v>857.88</v>
      </c>
      <c r="BP7" s="38">
        <v>705.21</v>
      </c>
      <c r="BQ7" s="38">
        <v>136.66999999999999</v>
      </c>
      <c r="BR7" s="38">
        <v>100</v>
      </c>
      <c r="BS7" s="38">
        <v>100</v>
      </c>
      <c r="BT7" s="38">
        <v>100</v>
      </c>
      <c r="BU7" s="38">
        <v>100</v>
      </c>
      <c r="BV7" s="38">
        <v>96.57</v>
      </c>
      <c r="BW7" s="38">
        <v>96.54</v>
      </c>
      <c r="BX7" s="38">
        <v>95.4</v>
      </c>
      <c r="BY7" s="38">
        <v>94.69</v>
      </c>
      <c r="BZ7" s="38">
        <v>94.97</v>
      </c>
      <c r="CA7" s="38">
        <v>98.96</v>
      </c>
      <c r="CB7" s="38">
        <v>129.46</v>
      </c>
      <c r="CC7" s="38">
        <v>181.01</v>
      </c>
      <c r="CD7" s="38">
        <v>181.21</v>
      </c>
      <c r="CE7" s="38">
        <v>186.41</v>
      </c>
      <c r="CF7" s="38">
        <v>188.26</v>
      </c>
      <c r="CG7" s="38">
        <v>161.54</v>
      </c>
      <c r="CH7" s="38">
        <v>162.81</v>
      </c>
      <c r="CI7" s="38">
        <v>163.19999999999999</v>
      </c>
      <c r="CJ7" s="38">
        <v>159.78</v>
      </c>
      <c r="CK7" s="38">
        <v>159.49</v>
      </c>
      <c r="CL7" s="38">
        <v>134.52000000000001</v>
      </c>
      <c r="CM7" s="38">
        <v>63.99</v>
      </c>
      <c r="CN7" s="38">
        <v>63.32</v>
      </c>
      <c r="CO7" s="38">
        <v>63.14</v>
      </c>
      <c r="CP7" s="38">
        <v>58.47</v>
      </c>
      <c r="CQ7" s="38">
        <v>58.37</v>
      </c>
      <c r="CR7" s="38">
        <v>64.67</v>
      </c>
      <c r="CS7" s="38">
        <v>64.959999999999994</v>
      </c>
      <c r="CT7" s="38">
        <v>65.040000000000006</v>
      </c>
      <c r="CU7" s="38">
        <v>68.31</v>
      </c>
      <c r="CV7" s="38">
        <v>65.28</v>
      </c>
      <c r="CW7" s="38">
        <v>59.57</v>
      </c>
      <c r="CX7" s="38">
        <v>88.96</v>
      </c>
      <c r="CY7" s="38">
        <v>89.07</v>
      </c>
      <c r="CZ7" s="38">
        <v>89.03</v>
      </c>
      <c r="DA7" s="38">
        <v>89.79</v>
      </c>
      <c r="DB7" s="38">
        <v>90.12</v>
      </c>
      <c r="DC7" s="38">
        <v>91.76</v>
      </c>
      <c r="DD7" s="38">
        <v>92.3</v>
      </c>
      <c r="DE7" s="38">
        <v>92.55</v>
      </c>
      <c r="DF7" s="38">
        <v>92.62</v>
      </c>
      <c r="DG7" s="38">
        <v>92.72</v>
      </c>
      <c r="DH7" s="38">
        <v>95.57</v>
      </c>
      <c r="DI7" s="38">
        <v>11.12</v>
      </c>
      <c r="DJ7" s="38">
        <v>14.4</v>
      </c>
      <c r="DK7" s="38">
        <v>17.7</v>
      </c>
      <c r="DL7" s="38">
        <v>20.87</v>
      </c>
      <c r="DM7" s="38">
        <v>23.81</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v>
      </c>
      <c r="EF7" s="38">
        <v>0</v>
      </c>
      <c r="EG7" s="38">
        <v>0</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伊方 美里</cp:lastModifiedBy>
  <cp:lastPrinted>2022-01-18T04:53:00Z</cp:lastPrinted>
  <dcterms:created xsi:type="dcterms:W3CDTF">2021-12-03T07:19:22Z</dcterms:created>
  <dcterms:modified xsi:type="dcterms:W3CDTF">2022-01-24T01:40:10Z</dcterms:modified>
  <cp:category/>
</cp:coreProperties>
</file>