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hpkanri161\Desktop\R4.01.07 R2決算 公営企業経営比較分析表\"/>
    </mc:Choice>
  </mc:AlternateContent>
  <xr:revisionPtr revIDLastSave="0" documentId="13_ncr:1_{E27A1E11-E248-4AE3-89CC-F4E2607DBEC7}" xr6:coauthVersionLast="45" xr6:coauthVersionMax="45" xr10:uidLastSave="{00000000-0000-0000-0000-000000000000}"/>
  <workbookProtection workbookAlgorithmName="SHA-512" workbookHashValue="SVcBjvqdZGEUsdXNU6QB8GZdSL+lbYVZU/iYdxKxeJUbHc4M9DCkxxUj5Kb0R8DaWVnqO7LcGkVXv/WjkaCaXg==" workbookSaltValue="w6zbGuV7VfV64rVLhdeE+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FH78" i="4" l="1"/>
  <c r="DS54" i="4"/>
  <c r="DS32" i="4"/>
  <c r="HG32" i="4"/>
  <c r="AN78" i="4"/>
  <c r="AE54" i="4"/>
  <c r="AE32" i="4"/>
  <c r="KC78" i="4"/>
  <c r="KU54" i="4"/>
  <c r="KU32" i="4"/>
  <c r="HG54" i="4"/>
  <c r="JJ78" i="4"/>
  <c r="GR54" i="4"/>
  <c r="GR32" i="4"/>
  <c r="EO78" i="4"/>
  <c r="DD54" i="4"/>
  <c r="DD32" i="4"/>
  <c r="KF54" i="4"/>
  <c r="KF32" i="4"/>
  <c r="U78" i="4"/>
  <c r="P54" i="4"/>
  <c r="P32" i="4"/>
  <c r="LY54" i="4"/>
  <c r="LY32" i="4"/>
  <c r="BI54" i="4"/>
  <c r="LO78" i="4"/>
  <c r="IK54" i="4"/>
  <c r="IK32" i="4"/>
  <c r="BZ78" i="4"/>
  <c r="GT78" i="4"/>
  <c r="EW54" i="4"/>
  <c r="EW32" i="4"/>
  <c r="BI32" i="4"/>
  <c r="BG78" i="4"/>
  <c r="AT54" i="4"/>
  <c r="AT32" i="4"/>
  <c r="LJ54" i="4"/>
  <c r="LJ32" i="4"/>
  <c r="KV78" i="4"/>
  <c r="HV54" i="4"/>
  <c r="HV32" i="4"/>
  <c r="EH54" i="4"/>
  <c r="EH32" i="4"/>
  <c r="GA78"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<sst xmlns="http://schemas.openxmlformats.org/spreadsheetml/2006/main" count="326" uniqueCount="188">
  <si>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</si>
  <si>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</si>
  <si>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</si>
  <si>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</si>
  <si>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</si>
  <si>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</si>
  <si>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</si>
  <si>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</si>
  <si>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</si>
  <si>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</si>
  <si>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</si>
  <si>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</si>
  <si>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</si>
  <si>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</si>
  <si>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</si>
  <si>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</si>
  <si>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</si>
  <si>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</si>
  <si>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</si>
  <si>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</si>
  <si>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</si>
  <si>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</si>
  <si>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</si>
  <si>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</si>
  <si>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</si>
  <si>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</si>
  <si>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</si>
  <si>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</si>
  <si>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</si>
  <si>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</si>
  <si>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</si>
  <si>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</si>
  <si>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</si>
  <si>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</si>
  <si>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</si>
  <si>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</si>
  <si>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</si>
  <si>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</si>
  <si>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</si>
  <si>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</si>
  <si>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</si>
  <si>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</si>
  <si>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</si>
  <si>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</si>
  <si>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</si>
  <si>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</si>
  <si>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</si>
  <si>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</si>
  <si>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</si>
  <si>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</si>
  <si>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</si>
  <si>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</si>
  <si>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</si>
  <si>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</si>
  <si>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</si>
  <si>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</si>
  <si>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</si>
  <si>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</si>
  <si>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</si>
  <si>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</si>
  <si>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</si>
  <si>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</si>
  <si>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</si>
  <si>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</si>
  <si>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</si>
  <si>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</si>
  <si>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</si>
  <si>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</si>
  <si>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</si>
  <si>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</si>
  <si>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</si>
  <si>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</si>
  <si>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</si>
  <si>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</si>
  <si>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</si>
  <si>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</si>
  <si>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</si>
  <si>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</si>
  <si>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</si>
  <si>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</si>
  <si>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</si>
  <si>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</si>
  <si>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</si>
  <si>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</si>
  <si>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</si>
  <si>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</si>
  <si>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</si>
  <si>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</si>
  <si>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</si>
  <si>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</si>
  <si>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</si>
  <si>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</si>
  <si>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</si>
  <si>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</si>
  <si>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</si>
  <si>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</si>
  <si>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</si>
  <si>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</si>
  <si>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</si>
  <si>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</si>
  <si>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</si>
  <si>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</si>
  <si>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</si>
  <si>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</si>
  <si>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</si>
  <si>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</si>
  <si>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</si>
  <si>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</si>
  <si>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</si>
  <si>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</si>
  <si>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</si>
  <si>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</si>
  <si>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</si>
  <si>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</si>
  <si>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</si>
  <si>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</si>
  <si>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</si>
  <si>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</si>
  <si>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</si>
  <si>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</si>
  <si>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</si>
  <si>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</si>
  <si>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</si>
  <si>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</si>
  <si>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</si>
  <si>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</si>
  <si>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</si>
  <si>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</si>
  <si>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</si>
  <si>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</si>
  <si>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</si>
  <si>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</si>
  <si>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</si>
  <si>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</si>
  <si>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</si>
  <si>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</si>
  <si>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</si>
  <si>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</si>
  <si>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</si>
  <si>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</si>
  <si>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</si>
  <si>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</si>
  <si>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</si>
  <si>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</si>
  <si>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</si>
  <si>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</si>
  <si>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</si>
  <si>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</si>
  <si>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</si>
  <si>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</si>
  <si>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</si>
  <si>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</si>
  <si>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</si>
  <si>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</si>
  <si>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</si>
  <si>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</si>
  <si>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</si>
  <si>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</si>
  <si>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当該値(N-2)</t>
    <phoneticPr fontId="5"/>
  </si>
  <si>
    <t>当該値(N)</t>
    <phoneticPr fontId="5"/>
  </si>
  <si>
    <t>当該値(N-1)</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</si>
  <si>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</si>
  <si>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</si>
  <si>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</si>
  <si>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</si>
  <si>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</si>
  <si>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</si>
  <si>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</si>
  <si>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国民健康保険　天草市立　新和病院</t>
  </si>
  <si>
    <t>条例全部</t>
  </si>
  <si>
    <t>病院事業</t>
  </si>
  <si>
    <t>一般病院</t>
  </si>
  <si>
    <t>50床未満</t>
  </si>
  <si>
    <t>自治体職員 民間企業出身</t>
  </si>
  <si>
    <t>直営</t>
  </si>
  <si>
    <t>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</si>
  <si>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</si>
  <si>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</si>
  <si>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</si>
  <si>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</si>
  <si>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</si>
  <si>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</si>
  <si>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</si>
  <si>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</si>
  <si>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新和町地域における初期医療・救急医療・回復期医療を担う（地域で唯一の医療施設）。
施設健診事業を実施。
通所・訪問リハビリ等の居宅介護サービス事業を実施。
小中学校医、民間介護・福祉施設等協力医療機関としての役割を担う。
地域独自の包括ケアシステムの構築に向けた核施設としての役割を担う。
令和２年度においてはＰＣＲ検査機器を導入するなど管轄保健所から依頼される行政検査に取組んだ。</t>
    <rPh sb="111" eb="113">
      <t>チイキ</t>
    </rPh>
    <rPh sb="113" eb="115">
      <t>ドクジ</t>
    </rPh>
    <rPh sb="116" eb="118">
      <t>ホウカツ</t>
    </rPh>
    <rPh sb="125" eb="127">
      <t>コウチク</t>
    </rPh>
    <rPh sb="128" eb="129">
      <t>ム</t>
    </rPh>
    <rPh sb="131" eb="134">
      <t>カクシセツ</t>
    </rPh>
    <rPh sb="138" eb="140">
      <t>ヤクワリ</t>
    </rPh>
    <rPh sb="141" eb="142">
      <t>ニナ</t>
    </rPh>
    <rPh sb="145" eb="146">
      <t>レイ</t>
    </rPh>
    <rPh sb="146" eb="147">
      <t>ワ</t>
    </rPh>
    <rPh sb="148" eb="149">
      <t>ネン</t>
    </rPh>
    <rPh sb="149" eb="150">
      <t>ド</t>
    </rPh>
    <rPh sb="158" eb="160">
      <t>ケンサ</t>
    </rPh>
    <rPh sb="160" eb="162">
      <t>キキ</t>
    </rPh>
    <rPh sb="163" eb="165">
      <t>ドウニュウ</t>
    </rPh>
    <rPh sb="169" eb="171">
      <t>カンカツ</t>
    </rPh>
    <rPh sb="171" eb="173">
      <t>ホケン</t>
    </rPh>
    <rPh sb="173" eb="174">
      <t>ショ</t>
    </rPh>
    <rPh sb="176" eb="178">
      <t>イライ</t>
    </rPh>
    <rPh sb="181" eb="183">
      <t>ギョウセイ</t>
    </rPh>
    <rPh sb="183" eb="185">
      <t>ケンサ</t>
    </rPh>
    <rPh sb="186" eb="188">
      <t>トリク</t>
    </rPh>
    <phoneticPr fontId="5"/>
  </si>
  <si>
    <t>経常収支については、人口減少に加え令和２年度では新型コロナウイルス感染症対策としての受診間隔調整などにより外来患者数が減少したことも要因と言える。また、地域医療構想に基づく病床削減(△10床)に向け年度後半より調整を開始し入院収益も減少となった。
費用においては、経費節減に取り組みつつも会計年度任用職員制度の創設によって給与費が増加するとともに、感染症対策に係る経費によって大きく増加した。
医業外収益として感染症対策補助金の交付を受けたものの、入院・外来収益の大きな減少によって３年度連続となる赤字計上となった。</t>
    <rPh sb="0" eb="2">
      <t>ケイジョウ</t>
    </rPh>
    <rPh sb="2" eb="4">
      <t>シュウシ</t>
    </rPh>
    <rPh sb="10" eb="12">
      <t>ジンコウ</t>
    </rPh>
    <rPh sb="12" eb="14">
      <t>ゲンショウ</t>
    </rPh>
    <rPh sb="15" eb="16">
      <t>クワ</t>
    </rPh>
    <rPh sb="17" eb="18">
      <t>レイ</t>
    </rPh>
    <rPh sb="18" eb="19">
      <t>ワ</t>
    </rPh>
    <rPh sb="20" eb="21">
      <t>ネン</t>
    </rPh>
    <rPh sb="21" eb="22">
      <t>ド</t>
    </rPh>
    <rPh sb="24" eb="26">
      <t>シンガタ</t>
    </rPh>
    <rPh sb="33" eb="36">
      <t>カンセンショウ</t>
    </rPh>
    <rPh sb="36" eb="38">
      <t>タイサク</t>
    </rPh>
    <rPh sb="42" eb="44">
      <t>ジュシン</t>
    </rPh>
    <rPh sb="44" eb="46">
      <t>カンカク</t>
    </rPh>
    <rPh sb="46" eb="48">
      <t>チョウセイ</t>
    </rPh>
    <rPh sb="53" eb="55">
      <t>ガイライ</t>
    </rPh>
    <rPh sb="55" eb="58">
      <t>カンジャスウ</t>
    </rPh>
    <rPh sb="59" eb="61">
      <t>ゲンショウ</t>
    </rPh>
    <rPh sb="66" eb="68">
      <t>ヨウイン</t>
    </rPh>
    <rPh sb="69" eb="70">
      <t>イ</t>
    </rPh>
    <rPh sb="76" eb="78">
      <t>チイキ</t>
    </rPh>
    <rPh sb="78" eb="80">
      <t>イリョウ</t>
    </rPh>
    <rPh sb="80" eb="82">
      <t>コウソウ</t>
    </rPh>
    <rPh sb="83" eb="84">
      <t>モト</t>
    </rPh>
    <rPh sb="86" eb="88">
      <t>ビョウショウ</t>
    </rPh>
    <rPh sb="88" eb="90">
      <t>サクゲン</t>
    </rPh>
    <rPh sb="97" eb="98">
      <t>ム</t>
    </rPh>
    <rPh sb="99" eb="101">
      <t>ネンド</t>
    </rPh>
    <rPh sb="101" eb="103">
      <t>コウハン</t>
    </rPh>
    <rPh sb="105" eb="107">
      <t>チョウセイ</t>
    </rPh>
    <rPh sb="108" eb="110">
      <t>カイシ</t>
    </rPh>
    <rPh sb="111" eb="113">
      <t>ニュウイン</t>
    </rPh>
    <rPh sb="113" eb="115">
      <t>シュウエキ</t>
    </rPh>
    <rPh sb="116" eb="118">
      <t>ゲンショウ</t>
    </rPh>
    <rPh sb="124" eb="126">
      <t>ヒヨウ</t>
    </rPh>
    <rPh sb="132" eb="134">
      <t>ケイヒ</t>
    </rPh>
    <rPh sb="134" eb="136">
      <t>セツゲン</t>
    </rPh>
    <rPh sb="137" eb="138">
      <t>ト</t>
    </rPh>
    <rPh sb="139" eb="140">
      <t>ク</t>
    </rPh>
    <rPh sb="144" eb="146">
      <t>カイケイ</t>
    </rPh>
    <rPh sb="146" eb="148">
      <t>ネンド</t>
    </rPh>
    <rPh sb="148" eb="150">
      <t>ニンヨウ</t>
    </rPh>
    <rPh sb="150" eb="152">
      <t>ショクイン</t>
    </rPh>
    <rPh sb="152" eb="154">
      <t>セイド</t>
    </rPh>
    <rPh sb="155" eb="157">
      <t>ソウセツ</t>
    </rPh>
    <rPh sb="161" eb="163">
      <t>キュウヨ</t>
    </rPh>
    <rPh sb="163" eb="164">
      <t>ヒ</t>
    </rPh>
    <rPh sb="165" eb="167">
      <t>ゾウカ</t>
    </rPh>
    <rPh sb="174" eb="177">
      <t>カンセンショウ</t>
    </rPh>
    <rPh sb="177" eb="179">
      <t>タイサク</t>
    </rPh>
    <rPh sb="180" eb="181">
      <t>カカ</t>
    </rPh>
    <rPh sb="182" eb="184">
      <t>ケイヒ</t>
    </rPh>
    <rPh sb="188" eb="189">
      <t>オオ</t>
    </rPh>
    <rPh sb="191" eb="193">
      <t>ゾウカ</t>
    </rPh>
    <rPh sb="197" eb="199">
      <t>イギョウ</t>
    </rPh>
    <rPh sb="199" eb="200">
      <t>ガイ</t>
    </rPh>
    <rPh sb="200" eb="202">
      <t>シュウエキ</t>
    </rPh>
    <rPh sb="205" eb="208">
      <t>カンセンショウ</t>
    </rPh>
    <rPh sb="208" eb="210">
      <t>タイサク</t>
    </rPh>
    <rPh sb="210" eb="213">
      <t>ホジョキン</t>
    </rPh>
    <rPh sb="214" eb="216">
      <t>コウフ</t>
    </rPh>
    <rPh sb="217" eb="218">
      <t>ウ</t>
    </rPh>
    <rPh sb="224" eb="226">
      <t>ニュウイン</t>
    </rPh>
    <rPh sb="227" eb="229">
      <t>ガイライ</t>
    </rPh>
    <rPh sb="229" eb="231">
      <t>シュウエキ</t>
    </rPh>
    <rPh sb="232" eb="233">
      <t>オオ</t>
    </rPh>
    <rPh sb="235" eb="237">
      <t>ゲンショウ</t>
    </rPh>
    <rPh sb="242" eb="243">
      <t>ネン</t>
    </rPh>
    <rPh sb="243" eb="244">
      <t>ド</t>
    </rPh>
    <rPh sb="244" eb="246">
      <t>レンゾク</t>
    </rPh>
    <rPh sb="249" eb="251">
      <t>アカジ</t>
    </rPh>
    <rPh sb="251" eb="253">
      <t>ケイジョウ</t>
    </rPh>
    <phoneticPr fontId="5"/>
  </si>
  <si>
    <t>地域医療構想に基づく病床削減に向け、早期在宅復帰など医療の質の向上及び関係機関との連携に取組んだ。
今後、地域連携室の設置により当該取組を強化し、入院基本料の上位を取得することで医業収益の増を目指す。
また、減少が続いている施設健診について受診勧奨を強化するなど、公立病院としての役割を果たすとともに治療が必要な患者の発掘にも努める。</t>
    <rPh sb="0" eb="2">
      <t>チイキ</t>
    </rPh>
    <rPh sb="2" eb="4">
      <t>イリョウ</t>
    </rPh>
    <rPh sb="4" eb="6">
      <t>コウソウ</t>
    </rPh>
    <rPh sb="7" eb="8">
      <t>モト</t>
    </rPh>
    <rPh sb="10" eb="12">
      <t>ビョウショウ</t>
    </rPh>
    <rPh sb="12" eb="14">
      <t>サクゲン</t>
    </rPh>
    <rPh sb="15" eb="16">
      <t>ム</t>
    </rPh>
    <rPh sb="18" eb="20">
      <t>ソウキ</t>
    </rPh>
    <rPh sb="20" eb="22">
      <t>ザイタク</t>
    </rPh>
    <rPh sb="22" eb="24">
      <t>フッキ</t>
    </rPh>
    <rPh sb="26" eb="28">
      <t>イリョウ</t>
    </rPh>
    <rPh sb="29" eb="30">
      <t>シツ</t>
    </rPh>
    <rPh sb="31" eb="33">
      <t>コウジョウ</t>
    </rPh>
    <rPh sb="33" eb="34">
      <t>オヨ</t>
    </rPh>
    <rPh sb="35" eb="37">
      <t>カンケイ</t>
    </rPh>
    <rPh sb="37" eb="39">
      <t>キカン</t>
    </rPh>
    <rPh sb="41" eb="43">
      <t>レンケイ</t>
    </rPh>
    <rPh sb="44" eb="46">
      <t>トリク</t>
    </rPh>
    <rPh sb="50" eb="52">
      <t>コンゴ</t>
    </rPh>
    <rPh sb="53" eb="55">
      <t>チイキ</t>
    </rPh>
    <rPh sb="55" eb="57">
      <t>レンケイ</t>
    </rPh>
    <rPh sb="57" eb="58">
      <t>シツ</t>
    </rPh>
    <rPh sb="59" eb="61">
      <t>セッチ</t>
    </rPh>
    <rPh sb="64" eb="66">
      <t>トウガイ</t>
    </rPh>
    <rPh sb="66" eb="68">
      <t>トリクミ</t>
    </rPh>
    <rPh sb="69" eb="71">
      <t>キョウカ</t>
    </rPh>
    <rPh sb="73" eb="75">
      <t>ニュウイン</t>
    </rPh>
    <rPh sb="75" eb="78">
      <t>キホンリョウ</t>
    </rPh>
    <rPh sb="79" eb="81">
      <t>ジョウイ</t>
    </rPh>
    <rPh sb="82" eb="84">
      <t>シュトク</t>
    </rPh>
    <rPh sb="89" eb="91">
      <t>イギョウ</t>
    </rPh>
    <rPh sb="91" eb="93">
      <t>シュウエキ</t>
    </rPh>
    <rPh sb="94" eb="95">
      <t>ゾウ</t>
    </rPh>
    <rPh sb="96" eb="98">
      <t>メザ</t>
    </rPh>
    <rPh sb="104" eb="106">
      <t>ゲンショウ</t>
    </rPh>
    <rPh sb="107" eb="108">
      <t>ツヅ</t>
    </rPh>
    <rPh sb="112" eb="114">
      <t>シセツ</t>
    </rPh>
    <rPh sb="114" eb="116">
      <t>ケンシン</t>
    </rPh>
    <rPh sb="120" eb="122">
      <t>ジュシン</t>
    </rPh>
    <rPh sb="122" eb="124">
      <t>カンショウ</t>
    </rPh>
    <rPh sb="125" eb="127">
      <t>キョウカ</t>
    </rPh>
    <rPh sb="132" eb="134">
      <t>コウリツ</t>
    </rPh>
    <rPh sb="134" eb="136">
      <t>ビョウイン</t>
    </rPh>
    <rPh sb="140" eb="142">
      <t>ヤクワリ</t>
    </rPh>
    <rPh sb="143" eb="144">
      <t>ハ</t>
    </rPh>
    <rPh sb="150" eb="152">
      <t>チリョウ</t>
    </rPh>
    <rPh sb="153" eb="155">
      <t>ヒツヨウ</t>
    </rPh>
    <rPh sb="156" eb="158">
      <t>カンジャ</t>
    </rPh>
    <rPh sb="159" eb="161">
      <t>ハックツ</t>
    </rPh>
    <rPh sb="163" eb="164">
      <t>ツト</t>
    </rPh>
    <phoneticPr fontId="5"/>
  </si>
  <si>
    <t>平成９年にしゅん工し耐震基準を満たした建物であるが、経年劣化により防水塗装や壁面について補修等を行っている。また、電気設備についても省電力化を順次進めている。
器械備品については、更新計画に基づき順次更新を行っているが、医療機能の将来性や導入・維持コストなど総合的に判断し機種の選定等を行っている。</t>
    <rPh sb="0" eb="2">
      <t>ヘイセイ</t>
    </rPh>
    <rPh sb="3" eb="4">
      <t>ネン</t>
    </rPh>
    <rPh sb="8" eb="9">
      <t>コウ</t>
    </rPh>
    <rPh sb="10" eb="12">
      <t>タイシン</t>
    </rPh>
    <rPh sb="12" eb="14">
      <t>キジュン</t>
    </rPh>
    <rPh sb="15" eb="16">
      <t>ミ</t>
    </rPh>
    <rPh sb="19" eb="21">
      <t>タテモノ</t>
    </rPh>
    <rPh sb="26" eb="28">
      <t>ケイネン</t>
    </rPh>
    <rPh sb="28" eb="30">
      <t>レッカ</t>
    </rPh>
    <rPh sb="33" eb="35">
      <t>ボウスイ</t>
    </rPh>
    <rPh sb="35" eb="37">
      <t>トソウ</t>
    </rPh>
    <rPh sb="38" eb="40">
      <t>ヘキメン</t>
    </rPh>
    <rPh sb="44" eb="46">
      <t>ホシュウ</t>
    </rPh>
    <rPh sb="46" eb="47">
      <t>トウ</t>
    </rPh>
    <rPh sb="48" eb="49">
      <t>オコナ</t>
    </rPh>
    <rPh sb="57" eb="59">
      <t>デンキ</t>
    </rPh>
    <rPh sb="59" eb="61">
      <t>セツビ</t>
    </rPh>
    <rPh sb="66" eb="70">
      <t>ショウデンリョクカ</t>
    </rPh>
    <rPh sb="71" eb="73">
      <t>ジュンジ</t>
    </rPh>
    <rPh sb="73" eb="74">
      <t>スス</t>
    </rPh>
    <rPh sb="80" eb="82">
      <t>キカイ</t>
    </rPh>
    <rPh sb="82" eb="84">
      <t>ビヒン</t>
    </rPh>
    <rPh sb="90" eb="92">
      <t>コウシン</t>
    </rPh>
    <rPh sb="92" eb="94">
      <t>ケイカク</t>
    </rPh>
    <rPh sb="95" eb="96">
      <t>モト</t>
    </rPh>
    <rPh sb="98" eb="100">
      <t>ジュンジ</t>
    </rPh>
    <rPh sb="100" eb="102">
      <t>コウシン</t>
    </rPh>
    <rPh sb="103" eb="104">
      <t>オコナ</t>
    </rPh>
    <rPh sb="110" eb="112">
      <t>イリョウ</t>
    </rPh>
    <rPh sb="112" eb="114">
      <t>キノウ</t>
    </rPh>
    <rPh sb="115" eb="118">
      <t>ショウライセイ</t>
    </rPh>
    <rPh sb="119" eb="121">
      <t>ドウニュウ</t>
    </rPh>
    <rPh sb="122" eb="124">
      <t>イジ</t>
    </rPh>
    <rPh sb="129" eb="131">
      <t>ソウゴウ</t>
    </rPh>
    <rPh sb="131" eb="132">
      <t>テキ</t>
    </rPh>
    <rPh sb="133" eb="135">
      <t>ハンダン</t>
    </rPh>
    <rPh sb="136" eb="138">
      <t>キシュ</t>
    </rPh>
    <rPh sb="139" eb="141">
      <t>センテイ</t>
    </rPh>
    <rPh sb="141" eb="142">
      <t>トウ</t>
    </rPh>
    <rPh sb="143" eb="14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</si>
</sst>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94.5</c:v>
                </c:pt>
                <c:pt idx="1">
                  <c:v>96.6</c:v>
                </c:pt>
                <c:pt idx="2">
                  <c:v>95.3</c:v>
                </c:pt>
                <c:pt idx="3">
                  <c:v>89</c:v>
                </c:pt>
                <c:pt idx="4">
                  <c:v>74.3</c:v>
                </c:pt>
              </c:numCache>
            </c:numRef>
          </c:val>
          <c:extLst>
            <c:ext xmlns:c16="http://schemas.microsoft.com/office/drawing/2014/chart" uri="{C3380CC4-5D6E-409C-BE32-E72D297353CC}">
              <c16:uniqueId val="{00000000-B2B0-4A4C-BBB6-301AE5E7CBB2}"/>
            </c:ext>
          </c:extLst>
        </c:ser>
        <c:dLbls>
          <c:showLegendKey val="0"/>
          <c:showVal val="0"/>
          <c:showCatName val="0"/>
          <c:showSerName val="0"/>
          <c:showPercent val="0"/>
          <c:showBubbleSize val="0"/>
        </c:dLbls>
        <c:gapWidth val="150"/>
        <c:axId val="164923368"/>
        <c:axId val="16446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B2B0-4A4C-BBB6-301AE5E7CBB2}"/>
            </c:ext>
          </c:extLst>
        </c:ser>
        <c:dLbls>
          <c:showLegendKey val="0"/>
          <c:showVal val="0"/>
          <c:showCatName val="0"/>
          <c:showSerName val="0"/>
          <c:showPercent val="0"/>
          <c:showBubbleSize val="0"/>
        </c:dLbls>
        <c:marker val="1"/>
        <c:smooth val="0"/>
        <c:axId val="164923368"/>
        <c:axId val="164461752"/>
      </c:lineChart>
      <c:catAx>
        <c:axId val="164923368"/>
        <c:scaling>
          <c:orientation val="minMax"/>
        </c:scaling>
        <c:delete val="1"/>
        <c:axPos val="b"/>
        <c:numFmt formatCode="General" sourceLinked="1"/>
        <c:majorTickMark val="none"/>
        <c:minorTickMark val="none"/>
        <c:tickLblPos val="none"/>
        <c:crossAx val="164461752"/>
        <c:crosses val="autoZero"/>
        <c:auto val="1"/>
        <c:lblAlgn val="ctr"/>
        <c:lblOffset val="100"/>
        <c:noMultiLvlLbl val="1"/>
      </c:catAx>
      <c:valAx>
        <c:axId val="16446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923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D6-4956-A2D7-D2F5CEFDDA4F}"/>
            </c:ext>
          </c:extLst>
        </c:ser>
        <c:dLbls>
          <c:showLegendKey val="0"/>
          <c:showVal val="0"/>
          <c:showCatName val="0"/>
          <c:showSerName val="0"/>
          <c:showPercent val="0"/>
          <c:showBubbleSize val="0"/>
        </c:dLbls>
        <c:gapWidth val="150"/>
        <c:axId val="284189032"/>
        <c:axId val="28419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65D6-4956-A2D7-D2F5CEFDDA4F}"/>
            </c:ext>
          </c:extLst>
        </c:ser>
        <c:dLbls>
          <c:showLegendKey val="0"/>
          <c:showVal val="0"/>
          <c:showCatName val="0"/>
          <c:showSerName val="0"/>
          <c:showPercent val="0"/>
          <c:showBubbleSize val="0"/>
        </c:dLbls>
        <c:marker val="1"/>
        <c:smooth val="0"/>
        <c:axId val="284189032"/>
        <c:axId val="284193512"/>
      </c:lineChart>
      <c:catAx>
        <c:axId val="284189032"/>
        <c:scaling>
          <c:orientation val="minMax"/>
        </c:scaling>
        <c:delete val="1"/>
        <c:axPos val="b"/>
        <c:numFmt formatCode="General" sourceLinked="1"/>
        <c:majorTickMark val="none"/>
        <c:minorTickMark val="none"/>
        <c:tickLblPos val="none"/>
        <c:crossAx val="284193512"/>
        <c:crosses val="autoZero"/>
        <c:auto val="1"/>
        <c:lblAlgn val="ctr"/>
        <c:lblOffset val="100"/>
        <c:noMultiLvlLbl val="1"/>
      </c:catAx>
      <c:valAx>
        <c:axId val="28419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189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89.8</c:v>
                </c:pt>
                <c:pt idx="1">
                  <c:v>87.8</c:v>
                </c:pt>
                <c:pt idx="2">
                  <c:v>84.2</c:v>
                </c:pt>
                <c:pt idx="3">
                  <c:v>81.900000000000006</c:v>
                </c:pt>
                <c:pt idx="4">
                  <c:v>74.7</c:v>
                </c:pt>
              </c:numCache>
            </c:numRef>
          </c:val>
          <c:extLst>
            <c:ext xmlns:c16="http://schemas.microsoft.com/office/drawing/2014/chart" uri="{C3380CC4-5D6E-409C-BE32-E72D297353CC}">
              <c16:uniqueId val="{00000000-99C5-425B-92DA-1801A3C97B0D}"/>
            </c:ext>
          </c:extLst>
        </c:ser>
        <c:dLbls>
          <c:showLegendKey val="0"/>
          <c:showVal val="0"/>
          <c:showCatName val="0"/>
          <c:showSerName val="0"/>
          <c:showPercent val="0"/>
          <c:showBubbleSize val="0"/>
        </c:dLbls>
        <c:gapWidth val="150"/>
        <c:axId val="284247312"/>
        <c:axId val="28424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99C5-425B-92DA-1801A3C97B0D}"/>
            </c:ext>
          </c:extLst>
        </c:ser>
        <c:dLbls>
          <c:showLegendKey val="0"/>
          <c:showVal val="0"/>
          <c:showCatName val="0"/>
          <c:showSerName val="0"/>
          <c:showPercent val="0"/>
          <c:showBubbleSize val="0"/>
        </c:dLbls>
        <c:marker val="1"/>
        <c:smooth val="0"/>
        <c:axId val="284247312"/>
        <c:axId val="284247696"/>
      </c:lineChart>
      <c:catAx>
        <c:axId val="284247312"/>
        <c:scaling>
          <c:orientation val="minMax"/>
        </c:scaling>
        <c:delete val="1"/>
        <c:axPos val="b"/>
        <c:numFmt formatCode="General" sourceLinked="1"/>
        <c:majorTickMark val="none"/>
        <c:minorTickMark val="none"/>
        <c:tickLblPos val="none"/>
        <c:crossAx val="284247696"/>
        <c:crosses val="autoZero"/>
        <c:auto val="1"/>
        <c:lblAlgn val="ctr"/>
        <c:lblOffset val="100"/>
        <c:noMultiLvlLbl val="1"/>
      </c:catAx>
      <c:valAx>
        <c:axId val="28424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4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c:v>
                </c:pt>
                <c:pt idx="1">
                  <c:v>101</c:v>
                </c:pt>
                <c:pt idx="2">
                  <c:v>96.9</c:v>
                </c:pt>
                <c:pt idx="3">
                  <c:v>95.5</c:v>
                </c:pt>
                <c:pt idx="4">
                  <c:v>96.5</c:v>
                </c:pt>
              </c:numCache>
            </c:numRef>
          </c:val>
          <c:extLst>
            <c:ext xmlns:c16="http://schemas.microsoft.com/office/drawing/2014/chart" uri="{C3380CC4-5D6E-409C-BE32-E72D297353CC}">
              <c16:uniqueId val="{00000000-A1ED-443F-AFEF-AA2900703A60}"/>
            </c:ext>
          </c:extLst>
        </c:ser>
        <c:dLbls>
          <c:showLegendKey val="0"/>
          <c:showVal val="0"/>
          <c:showCatName val="0"/>
          <c:showSerName val="0"/>
          <c:showPercent val="0"/>
          <c:showBubbleSize val="0"/>
        </c:dLbls>
        <c:gapWidth val="150"/>
        <c:axId val="227655928"/>
        <c:axId val="22765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A1ED-443F-AFEF-AA2900703A60}"/>
            </c:ext>
          </c:extLst>
        </c:ser>
        <c:dLbls>
          <c:showLegendKey val="0"/>
          <c:showVal val="0"/>
          <c:showCatName val="0"/>
          <c:showSerName val="0"/>
          <c:showPercent val="0"/>
          <c:showBubbleSize val="0"/>
        </c:dLbls>
        <c:marker val="1"/>
        <c:smooth val="0"/>
        <c:axId val="227655928"/>
        <c:axId val="227656712"/>
      </c:lineChart>
      <c:catAx>
        <c:axId val="227655928"/>
        <c:scaling>
          <c:orientation val="minMax"/>
        </c:scaling>
        <c:delete val="1"/>
        <c:axPos val="b"/>
        <c:numFmt formatCode="General" sourceLinked="1"/>
        <c:majorTickMark val="none"/>
        <c:minorTickMark val="none"/>
        <c:tickLblPos val="none"/>
        <c:crossAx val="227656712"/>
        <c:crosses val="autoZero"/>
        <c:auto val="1"/>
        <c:lblAlgn val="ctr"/>
        <c:lblOffset val="100"/>
        <c:noMultiLvlLbl val="1"/>
      </c:catAx>
      <c:valAx>
        <c:axId val="22765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2765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c:v>
                </c:pt>
                <c:pt idx="1">
                  <c:v>47</c:v>
                </c:pt>
                <c:pt idx="2">
                  <c:v>46.3</c:v>
                </c:pt>
                <c:pt idx="3">
                  <c:v>47.2</c:v>
                </c:pt>
                <c:pt idx="4">
                  <c:v>48.9</c:v>
                </c:pt>
              </c:numCache>
            </c:numRef>
          </c:val>
          <c:extLst>
            <c:ext xmlns:c16="http://schemas.microsoft.com/office/drawing/2014/chart" uri="{C3380CC4-5D6E-409C-BE32-E72D297353CC}">
              <c16:uniqueId val="{00000000-DBC4-45EB-AF7A-969446EC69AE}"/>
            </c:ext>
          </c:extLst>
        </c:ser>
        <c:dLbls>
          <c:showLegendKey val="0"/>
          <c:showVal val="0"/>
          <c:showCatName val="0"/>
          <c:showSerName val="0"/>
          <c:showPercent val="0"/>
          <c:showBubbleSize val="0"/>
        </c:dLbls>
        <c:gapWidth val="150"/>
        <c:axId val="284585184"/>
        <c:axId val="28458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DBC4-45EB-AF7A-969446EC69AE}"/>
            </c:ext>
          </c:extLst>
        </c:ser>
        <c:dLbls>
          <c:showLegendKey val="0"/>
          <c:showVal val="0"/>
          <c:showCatName val="0"/>
          <c:showSerName val="0"/>
          <c:showPercent val="0"/>
          <c:showBubbleSize val="0"/>
        </c:dLbls>
        <c:marker val="1"/>
        <c:smooth val="0"/>
        <c:axId val="284585184"/>
        <c:axId val="284585576"/>
      </c:lineChart>
      <c:catAx>
        <c:axId val="284585184"/>
        <c:scaling>
          <c:orientation val="minMax"/>
        </c:scaling>
        <c:delete val="1"/>
        <c:axPos val="b"/>
        <c:numFmt formatCode="General" sourceLinked="1"/>
        <c:majorTickMark val="none"/>
        <c:minorTickMark val="none"/>
        <c:tickLblPos val="none"/>
        <c:crossAx val="284585576"/>
        <c:crosses val="autoZero"/>
        <c:auto val="1"/>
        <c:lblAlgn val="ctr"/>
        <c:lblOffset val="100"/>
        <c:noMultiLvlLbl val="1"/>
      </c:catAx>
      <c:valAx>
        <c:axId val="284585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80.599999999999994</c:v>
                </c:pt>
                <c:pt idx="1">
                  <c:v>81.400000000000006</c:v>
                </c:pt>
                <c:pt idx="2">
                  <c:v>70.400000000000006</c:v>
                </c:pt>
                <c:pt idx="3">
                  <c:v>67.400000000000006</c:v>
                </c:pt>
                <c:pt idx="4">
                  <c:v>66.900000000000006</c:v>
                </c:pt>
              </c:numCache>
            </c:numRef>
          </c:val>
          <c:extLst>
            <c:ext xmlns:c16="http://schemas.microsoft.com/office/drawing/2014/chart" uri="{C3380CC4-5D6E-409C-BE32-E72D297353CC}">
              <c16:uniqueId val="{00000000-FD97-4394-BC27-7EF07B102385}"/>
            </c:ext>
          </c:extLst>
        </c:ser>
        <c:dLbls>
          <c:showLegendKey val="0"/>
          <c:showVal val="0"/>
          <c:showCatName val="0"/>
          <c:showSerName val="0"/>
          <c:showPercent val="0"/>
          <c:showBubbleSize val="0"/>
        </c:dLbls>
        <c:gapWidth val="150"/>
        <c:axId val="284586752"/>
        <c:axId val="28458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FD97-4394-BC27-7EF07B102385}"/>
            </c:ext>
          </c:extLst>
        </c:ser>
        <c:dLbls>
          <c:showLegendKey val="0"/>
          <c:showVal val="0"/>
          <c:showCatName val="0"/>
          <c:showSerName val="0"/>
          <c:showPercent val="0"/>
          <c:showBubbleSize val="0"/>
        </c:dLbls>
        <c:marker val="1"/>
        <c:smooth val="0"/>
        <c:axId val="284586752"/>
        <c:axId val="284587144"/>
      </c:lineChart>
      <c:catAx>
        <c:axId val="284586752"/>
        <c:scaling>
          <c:orientation val="minMax"/>
        </c:scaling>
        <c:delete val="1"/>
        <c:axPos val="b"/>
        <c:numFmt formatCode="General" sourceLinked="1"/>
        <c:majorTickMark val="none"/>
        <c:minorTickMark val="none"/>
        <c:tickLblPos val="none"/>
        <c:crossAx val="284587144"/>
        <c:crosses val="autoZero"/>
        <c:auto val="1"/>
        <c:lblAlgn val="ctr"/>
        <c:lblOffset val="100"/>
        <c:noMultiLvlLbl val="1"/>
      </c:catAx>
      <c:valAx>
        <c:axId val="28458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8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30444925</c:v>
                </c:pt>
                <c:pt idx="1">
                  <c:v>31193350</c:v>
                </c:pt>
                <c:pt idx="2">
                  <c:v>30917450</c:v>
                </c:pt>
                <c:pt idx="3">
                  <c:v>30549700</c:v>
                </c:pt>
                <c:pt idx="4">
                  <c:v>30608575</c:v>
                </c:pt>
              </c:numCache>
            </c:numRef>
          </c:val>
          <c:extLst>
            <c:ext xmlns:c16="http://schemas.microsoft.com/office/drawing/2014/chart" uri="{C3380CC4-5D6E-409C-BE32-E72D297353CC}">
              <c16:uniqueId val="{00000000-7166-406E-B64E-ECC05C402D96}"/>
            </c:ext>
          </c:extLst>
        </c:ser>
        <c:dLbls>
          <c:showLegendKey val="0"/>
          <c:showVal val="0"/>
          <c:showCatName val="0"/>
          <c:showSerName val="0"/>
          <c:showPercent val="0"/>
          <c:showBubbleSize val="0"/>
        </c:dLbls>
        <c:gapWidth val="150"/>
        <c:axId val="284584792"/>
        <c:axId val="284587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7166-406E-B64E-ECC05C402D96}"/>
            </c:ext>
          </c:extLst>
        </c:ser>
        <c:dLbls>
          <c:showLegendKey val="0"/>
          <c:showVal val="0"/>
          <c:showCatName val="0"/>
          <c:showSerName val="0"/>
          <c:showPercent val="0"/>
          <c:showBubbleSize val="0"/>
        </c:dLbls>
        <c:marker val="1"/>
        <c:smooth val="0"/>
        <c:axId val="284584792"/>
        <c:axId val="284587928"/>
      </c:lineChart>
      <c:catAx>
        <c:axId val="284584792"/>
        <c:scaling>
          <c:orientation val="minMax"/>
        </c:scaling>
        <c:delete val="1"/>
        <c:axPos val="b"/>
        <c:numFmt formatCode="General" sourceLinked="1"/>
        <c:majorTickMark val="none"/>
        <c:minorTickMark val="none"/>
        <c:tickLblPos val="none"/>
        <c:crossAx val="284587928"/>
        <c:crosses val="autoZero"/>
        <c:auto val="1"/>
        <c:lblAlgn val="ctr"/>
        <c:lblOffset val="100"/>
        <c:noMultiLvlLbl val="1"/>
      </c:catAx>
      <c:valAx>
        <c:axId val="284587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584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11.5</c:v>
                </c:pt>
                <c:pt idx="1">
                  <c:v>12.2</c:v>
                </c:pt>
                <c:pt idx="2">
                  <c:v>12.1</c:v>
                </c:pt>
                <c:pt idx="3">
                  <c:v>11.7</c:v>
                </c:pt>
                <c:pt idx="4">
                  <c:v>11.4</c:v>
                </c:pt>
              </c:numCache>
            </c:numRef>
          </c:val>
          <c:extLst>
            <c:ext xmlns:c16="http://schemas.microsoft.com/office/drawing/2014/chart" uri="{C3380CC4-5D6E-409C-BE32-E72D297353CC}">
              <c16:uniqueId val="{00000000-366E-4209-8087-6ACF06A24627}"/>
            </c:ext>
          </c:extLst>
        </c:ser>
        <c:dLbls>
          <c:showLegendKey val="0"/>
          <c:showVal val="0"/>
          <c:showCatName val="0"/>
          <c:showSerName val="0"/>
          <c:showPercent val="0"/>
          <c:showBubbleSize val="0"/>
        </c:dLbls>
        <c:gapWidth val="150"/>
        <c:axId val="284586360"/>
        <c:axId val="22765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366E-4209-8087-6ACF06A24627}"/>
            </c:ext>
          </c:extLst>
        </c:ser>
        <c:dLbls>
          <c:showLegendKey val="0"/>
          <c:showVal val="0"/>
          <c:showCatName val="0"/>
          <c:showSerName val="0"/>
          <c:showPercent val="0"/>
          <c:showBubbleSize val="0"/>
        </c:dLbls>
        <c:marker val="1"/>
        <c:smooth val="0"/>
        <c:axId val="284586360"/>
        <c:axId val="227658280"/>
      </c:lineChart>
      <c:catAx>
        <c:axId val="284586360"/>
        <c:scaling>
          <c:orientation val="minMax"/>
        </c:scaling>
        <c:delete val="1"/>
        <c:axPos val="b"/>
        <c:numFmt formatCode="General" sourceLinked="1"/>
        <c:majorTickMark val="none"/>
        <c:minorTickMark val="none"/>
        <c:tickLblPos val="none"/>
        <c:crossAx val="227658280"/>
        <c:crosses val="autoZero"/>
        <c:auto val="1"/>
        <c:lblAlgn val="ctr"/>
        <c:lblOffset val="100"/>
        <c:noMultiLvlLbl val="1"/>
      </c:catAx>
      <c:valAx>
        <c:axId val="227658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58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81.5</c:v>
                </c:pt>
                <c:pt idx="1">
                  <c:v>80.7</c:v>
                </c:pt>
                <c:pt idx="2">
                  <c:v>86.6</c:v>
                </c:pt>
                <c:pt idx="3">
                  <c:v>88.9</c:v>
                </c:pt>
                <c:pt idx="4">
                  <c:v>100.2</c:v>
                </c:pt>
              </c:numCache>
            </c:numRef>
          </c:val>
          <c:extLst>
            <c:ext xmlns:c16="http://schemas.microsoft.com/office/drawing/2014/chart" uri="{C3380CC4-5D6E-409C-BE32-E72D297353CC}">
              <c16:uniqueId val="{00000000-3B3F-488E-9709-4F6B48946485}"/>
            </c:ext>
          </c:extLst>
        </c:ser>
        <c:dLbls>
          <c:showLegendKey val="0"/>
          <c:showVal val="0"/>
          <c:showCatName val="0"/>
          <c:showSerName val="0"/>
          <c:showPercent val="0"/>
          <c:showBubbleSize val="0"/>
        </c:dLbls>
        <c:gapWidth val="150"/>
        <c:axId val="227657496"/>
        <c:axId val="2846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3B3F-488E-9709-4F6B48946485}"/>
            </c:ext>
          </c:extLst>
        </c:ser>
        <c:dLbls>
          <c:showLegendKey val="0"/>
          <c:showVal val="0"/>
          <c:showCatName val="0"/>
          <c:showSerName val="0"/>
          <c:showPercent val="0"/>
          <c:showBubbleSize val="0"/>
        </c:dLbls>
        <c:marker val="1"/>
        <c:smooth val="0"/>
        <c:axId val="227657496"/>
        <c:axId val="284651344"/>
      </c:lineChart>
      <c:catAx>
        <c:axId val="227657496"/>
        <c:scaling>
          <c:orientation val="minMax"/>
        </c:scaling>
        <c:delete val="1"/>
        <c:axPos val="b"/>
        <c:numFmt formatCode="General" sourceLinked="1"/>
        <c:majorTickMark val="none"/>
        <c:minorTickMark val="none"/>
        <c:tickLblPos val="none"/>
        <c:crossAx val="284651344"/>
        <c:crosses val="autoZero"/>
        <c:auto val="1"/>
        <c:lblAlgn val="ctr"/>
        <c:lblOffset val="100"/>
        <c:noMultiLvlLbl val="1"/>
      </c:catAx>
      <c:valAx>
        <c:axId val="28465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657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5766</c:v>
                </c:pt>
                <c:pt idx="1">
                  <c:v>6188</c:v>
                </c:pt>
                <c:pt idx="2">
                  <c:v>6186</c:v>
                </c:pt>
                <c:pt idx="3">
                  <c:v>6148</c:v>
                </c:pt>
                <c:pt idx="4">
                  <c:v>6278</c:v>
                </c:pt>
              </c:numCache>
            </c:numRef>
          </c:val>
          <c:extLst>
            <c:ext xmlns:c16="http://schemas.microsoft.com/office/drawing/2014/chart" uri="{C3380CC4-5D6E-409C-BE32-E72D297353CC}">
              <c16:uniqueId val="{00000000-B27E-4132-B428-C9E5A36E8683}"/>
            </c:ext>
          </c:extLst>
        </c:ser>
        <c:dLbls>
          <c:showLegendKey val="0"/>
          <c:showVal val="0"/>
          <c:showCatName val="0"/>
          <c:showSerName val="0"/>
          <c:showPercent val="0"/>
          <c:showBubbleSize val="0"/>
        </c:dLbls>
        <c:gapWidth val="150"/>
        <c:axId val="284652128"/>
        <c:axId val="28465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B27E-4132-B428-C9E5A36E8683}"/>
            </c:ext>
          </c:extLst>
        </c:ser>
        <c:dLbls>
          <c:showLegendKey val="0"/>
          <c:showVal val="0"/>
          <c:showCatName val="0"/>
          <c:showSerName val="0"/>
          <c:showPercent val="0"/>
          <c:showBubbleSize val="0"/>
        </c:dLbls>
        <c:marker val="1"/>
        <c:smooth val="0"/>
        <c:axId val="284652128"/>
        <c:axId val="284652520"/>
      </c:lineChart>
      <c:catAx>
        <c:axId val="284652128"/>
        <c:scaling>
          <c:orientation val="minMax"/>
        </c:scaling>
        <c:delete val="1"/>
        <c:axPos val="b"/>
        <c:numFmt formatCode="General" sourceLinked="1"/>
        <c:majorTickMark val="none"/>
        <c:minorTickMark val="none"/>
        <c:tickLblPos val="none"/>
        <c:crossAx val="284652520"/>
        <c:crosses val="autoZero"/>
        <c:auto val="1"/>
        <c:lblAlgn val="ctr"/>
        <c:lblOffset val="100"/>
        <c:noMultiLvlLbl val="1"/>
      </c:catAx>
      <c:valAx>
        <c:axId val="284652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6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15853</c:v>
                </c:pt>
                <c:pt idx="1">
                  <c:v>16636</c:v>
                </c:pt>
                <c:pt idx="2">
                  <c:v>17068</c:v>
                </c:pt>
                <c:pt idx="3">
                  <c:v>18132</c:v>
                </c:pt>
                <c:pt idx="4">
                  <c:v>19673</c:v>
                </c:pt>
              </c:numCache>
            </c:numRef>
          </c:val>
          <c:extLst>
            <c:ext xmlns:c16="http://schemas.microsoft.com/office/drawing/2014/chart" uri="{C3380CC4-5D6E-409C-BE32-E72D297353CC}">
              <c16:uniqueId val="{00000000-FB34-4D58-802D-AAE6E6A6A91B}"/>
            </c:ext>
          </c:extLst>
        </c:ser>
        <c:dLbls>
          <c:showLegendKey val="0"/>
          <c:showVal val="0"/>
          <c:showCatName val="0"/>
          <c:showSerName val="0"/>
          <c:showPercent val="0"/>
          <c:showBubbleSize val="0"/>
        </c:dLbls>
        <c:gapWidth val="150"/>
        <c:axId val="284653304"/>
        <c:axId val="28465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FB34-4D58-802D-AAE6E6A6A91B}"/>
            </c:ext>
          </c:extLst>
        </c:ser>
        <c:dLbls>
          <c:showLegendKey val="0"/>
          <c:showVal val="0"/>
          <c:showCatName val="0"/>
          <c:showSerName val="0"/>
          <c:showPercent val="0"/>
          <c:showBubbleSize val="0"/>
        </c:dLbls>
        <c:marker val="1"/>
        <c:smooth val="0"/>
        <c:axId val="284653304"/>
        <c:axId val="284653696"/>
      </c:lineChart>
      <c:catAx>
        <c:axId val="284653304"/>
        <c:scaling>
          <c:orientation val="minMax"/>
        </c:scaling>
        <c:delete val="1"/>
        <c:axPos val="b"/>
        <c:numFmt formatCode="General" sourceLinked="1"/>
        <c:majorTickMark val="none"/>
        <c:minorTickMark val="none"/>
        <c:tickLblPos val="none"/>
        <c:crossAx val="284653696"/>
        <c:crosses val="autoZero"/>
        <c:auto val="1"/>
        <c:lblAlgn val="ctr"/>
        <c:lblOffset val="100"/>
        <c:noMultiLvlLbl val="1"/>
      </c:catAx>
      <c:valAx>
        <c:axId val="28465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65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V14"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熊本県天草市　国民健康保険　天草市立　新和病院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78252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101</v>
      </c>
      <c r="Q33" s="130"/>
      <c r="R33" s="130"/>
      <c r="S33" s="130"/>
      <c r="T33" s="130"/>
      <c r="U33" s="130"/>
      <c r="V33" s="130"/>
      <c r="W33" s="130"/>
      <c r="X33" s="130"/>
      <c r="Y33" s="130"/>
      <c r="Z33" s="130"/>
      <c r="AA33" s="130"/>
      <c r="AB33" s="130"/>
      <c r="AC33" s="130"/>
      <c r="AD33" s="131"/>
      <c r="AE33" s="129">
        <f>データ!AJ7</f>
        <v>101</v>
      </c>
      <c r="AF33" s="130"/>
      <c r="AG33" s="130"/>
      <c r="AH33" s="130"/>
      <c r="AI33" s="130"/>
      <c r="AJ33" s="130"/>
      <c r="AK33" s="130"/>
      <c r="AL33" s="130"/>
      <c r="AM33" s="130"/>
      <c r="AN33" s="130"/>
      <c r="AO33" s="130"/>
      <c r="AP33" s="130"/>
      <c r="AQ33" s="130"/>
      <c r="AR33" s="130"/>
      <c r="AS33" s="131"/>
      <c r="AT33" s="129">
        <f>データ!AK7</f>
        <v>96.9</v>
      </c>
      <c r="AU33" s="130"/>
      <c r="AV33" s="130"/>
      <c r="AW33" s="130"/>
      <c r="AX33" s="130"/>
      <c r="AY33" s="130"/>
      <c r="AZ33" s="130"/>
      <c r="BA33" s="130"/>
      <c r="BB33" s="130"/>
      <c r="BC33" s="130"/>
      <c r="BD33" s="130"/>
      <c r="BE33" s="130"/>
      <c r="BF33" s="130"/>
      <c r="BG33" s="130"/>
      <c r="BH33" s="131"/>
      <c r="BI33" s="129">
        <f>データ!AL7</f>
        <v>95.5</v>
      </c>
      <c r="BJ33" s="130"/>
      <c r="BK33" s="130"/>
      <c r="BL33" s="130"/>
      <c r="BM33" s="130"/>
      <c r="BN33" s="130"/>
      <c r="BO33" s="130"/>
      <c r="BP33" s="130"/>
      <c r="BQ33" s="130"/>
      <c r="BR33" s="130"/>
      <c r="BS33" s="130"/>
      <c r="BT33" s="130"/>
      <c r="BU33" s="130"/>
      <c r="BV33" s="130"/>
      <c r="BW33" s="131"/>
      <c r="BX33" s="129">
        <f>データ!AM7</f>
        <v>96.5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89.8</v>
      </c>
      <c r="DE33" s="130"/>
      <c r="DF33" s="130"/>
      <c r="DG33" s="130"/>
      <c r="DH33" s="130"/>
      <c r="DI33" s="130"/>
      <c r="DJ33" s="130"/>
      <c r="DK33" s="130"/>
      <c r="DL33" s="130"/>
      <c r="DM33" s="130"/>
      <c r="DN33" s="130"/>
      <c r="DO33" s="130"/>
      <c r="DP33" s="130"/>
      <c r="DQ33" s="130"/>
      <c r="DR33" s="131"/>
      <c r="DS33" s="129">
        <f>データ!AU7</f>
        <v>87.8</v>
      </c>
      <c r="DT33" s="130"/>
      <c r="DU33" s="130"/>
      <c r="DV33" s="130"/>
      <c r="DW33" s="130"/>
      <c r="DX33" s="130"/>
      <c r="DY33" s="130"/>
      <c r="DZ33" s="130"/>
      <c r="EA33" s="130"/>
      <c r="EB33" s="130"/>
      <c r="EC33" s="130"/>
      <c r="ED33" s="130"/>
      <c r="EE33" s="130"/>
      <c r="EF33" s="130"/>
      <c r="EG33" s="131"/>
      <c r="EH33" s="129">
        <f>データ!AV7</f>
        <v>84.2</v>
      </c>
      <c r="EI33" s="130"/>
      <c r="EJ33" s="130"/>
      <c r="EK33" s="130"/>
      <c r="EL33" s="130"/>
      <c r="EM33" s="130"/>
      <c r="EN33" s="130"/>
      <c r="EO33" s="130"/>
      <c r="EP33" s="130"/>
      <c r="EQ33" s="130"/>
      <c r="ER33" s="130"/>
      <c r="ES33" s="130"/>
      <c r="ET33" s="130"/>
      <c r="EU33" s="130"/>
      <c r="EV33" s="131"/>
      <c r="EW33" s="129">
        <f>データ!AW7</f>
        <v>81.900000000000006</v>
      </c>
      <c r="EX33" s="130"/>
      <c r="EY33" s="130"/>
      <c r="EZ33" s="130"/>
      <c r="FA33" s="130"/>
      <c r="FB33" s="130"/>
      <c r="FC33" s="130"/>
      <c r="FD33" s="130"/>
      <c r="FE33" s="130"/>
      <c r="FF33" s="130"/>
      <c r="FG33" s="130"/>
      <c r="FH33" s="130"/>
      <c r="FI33" s="130"/>
      <c r="FJ33" s="130"/>
      <c r="FK33" s="131"/>
      <c r="FL33" s="129">
        <f>データ!AX7</f>
        <v>74.7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94.5</v>
      </c>
      <c r="KG33" s="130"/>
      <c r="KH33" s="130"/>
      <c r="KI33" s="130"/>
      <c r="KJ33" s="130"/>
      <c r="KK33" s="130"/>
      <c r="KL33" s="130"/>
      <c r="KM33" s="130"/>
      <c r="KN33" s="130"/>
      <c r="KO33" s="130"/>
      <c r="KP33" s="130"/>
      <c r="KQ33" s="130"/>
      <c r="KR33" s="130"/>
      <c r="KS33" s="130"/>
      <c r="KT33" s="131"/>
      <c r="KU33" s="129">
        <f>データ!BQ7</f>
        <v>96.6</v>
      </c>
      <c r="KV33" s="130"/>
      <c r="KW33" s="130"/>
      <c r="KX33" s="130"/>
      <c r="KY33" s="130"/>
      <c r="KZ33" s="130"/>
      <c r="LA33" s="130"/>
      <c r="LB33" s="130"/>
      <c r="LC33" s="130"/>
      <c r="LD33" s="130"/>
      <c r="LE33" s="130"/>
      <c r="LF33" s="130"/>
      <c r="LG33" s="130"/>
      <c r="LH33" s="130"/>
      <c r="LI33" s="131"/>
      <c r="LJ33" s="129">
        <f>データ!BR7</f>
        <v>95.3</v>
      </c>
      <c r="LK33" s="130"/>
      <c r="LL33" s="130"/>
      <c r="LM33" s="130"/>
      <c r="LN33" s="130"/>
      <c r="LO33" s="130"/>
      <c r="LP33" s="130"/>
      <c r="LQ33" s="130"/>
      <c r="LR33" s="130"/>
      <c r="LS33" s="130"/>
      <c r="LT33" s="130"/>
      <c r="LU33" s="130"/>
      <c r="LV33" s="130"/>
      <c r="LW33" s="130"/>
      <c r="LX33" s="131"/>
      <c r="LY33" s="129">
        <f>データ!BS7</f>
        <v>89</v>
      </c>
      <c r="LZ33" s="130"/>
      <c r="MA33" s="130"/>
      <c r="MB33" s="130"/>
      <c r="MC33" s="130"/>
      <c r="MD33" s="130"/>
      <c r="ME33" s="130"/>
      <c r="MF33" s="130"/>
      <c r="MG33" s="130"/>
      <c r="MH33" s="130"/>
      <c r="MI33" s="130"/>
      <c r="MJ33" s="130"/>
      <c r="MK33" s="130"/>
      <c r="ML33" s="130"/>
      <c r="MM33" s="131"/>
      <c r="MN33" s="129">
        <f>データ!BT7</f>
        <v>74.3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15853</v>
      </c>
      <c r="Q55" s="139"/>
      <c r="R55" s="139"/>
      <c r="S55" s="139"/>
      <c r="T55" s="139"/>
      <c r="U55" s="139"/>
      <c r="V55" s="139"/>
      <c r="W55" s="139"/>
      <c r="X55" s="139"/>
      <c r="Y55" s="139"/>
      <c r="Z55" s="139"/>
      <c r="AA55" s="139"/>
      <c r="AB55" s="139"/>
      <c r="AC55" s="139"/>
      <c r="AD55" s="140"/>
      <c r="AE55" s="138">
        <f>データ!CB7</f>
        <v>16636</v>
      </c>
      <c r="AF55" s="139"/>
      <c r="AG55" s="139"/>
      <c r="AH55" s="139"/>
      <c r="AI55" s="139"/>
      <c r="AJ55" s="139"/>
      <c r="AK55" s="139"/>
      <c r="AL55" s="139"/>
      <c r="AM55" s="139"/>
      <c r="AN55" s="139"/>
      <c r="AO55" s="139"/>
      <c r="AP55" s="139"/>
      <c r="AQ55" s="139"/>
      <c r="AR55" s="139"/>
      <c r="AS55" s="140"/>
      <c r="AT55" s="138">
        <f>データ!CC7</f>
        <v>17068</v>
      </c>
      <c r="AU55" s="139"/>
      <c r="AV55" s="139"/>
      <c r="AW55" s="139"/>
      <c r="AX55" s="139"/>
      <c r="AY55" s="139"/>
      <c r="AZ55" s="139"/>
      <c r="BA55" s="139"/>
      <c r="BB55" s="139"/>
      <c r="BC55" s="139"/>
      <c r="BD55" s="139"/>
      <c r="BE55" s="139"/>
      <c r="BF55" s="139"/>
      <c r="BG55" s="139"/>
      <c r="BH55" s="140"/>
      <c r="BI55" s="138">
        <f>データ!CD7</f>
        <v>18132</v>
      </c>
      <c r="BJ55" s="139"/>
      <c r="BK55" s="139"/>
      <c r="BL55" s="139"/>
      <c r="BM55" s="139"/>
      <c r="BN55" s="139"/>
      <c r="BO55" s="139"/>
      <c r="BP55" s="139"/>
      <c r="BQ55" s="139"/>
      <c r="BR55" s="139"/>
      <c r="BS55" s="139"/>
      <c r="BT55" s="139"/>
      <c r="BU55" s="139"/>
      <c r="BV55" s="139"/>
      <c r="BW55" s="140"/>
      <c r="BX55" s="138">
        <f>データ!CE7</f>
        <v>19673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5766</v>
      </c>
      <c r="DE55" s="139"/>
      <c r="DF55" s="139"/>
      <c r="DG55" s="139"/>
      <c r="DH55" s="139"/>
      <c r="DI55" s="139"/>
      <c r="DJ55" s="139"/>
      <c r="DK55" s="139"/>
      <c r="DL55" s="139"/>
      <c r="DM55" s="139"/>
      <c r="DN55" s="139"/>
      <c r="DO55" s="139"/>
      <c r="DP55" s="139"/>
      <c r="DQ55" s="139"/>
      <c r="DR55" s="140"/>
      <c r="DS55" s="138">
        <f>データ!CM7</f>
        <v>6188</v>
      </c>
      <c r="DT55" s="139"/>
      <c r="DU55" s="139"/>
      <c r="DV55" s="139"/>
      <c r="DW55" s="139"/>
      <c r="DX55" s="139"/>
      <c r="DY55" s="139"/>
      <c r="DZ55" s="139"/>
      <c r="EA55" s="139"/>
      <c r="EB55" s="139"/>
      <c r="EC55" s="139"/>
      <c r="ED55" s="139"/>
      <c r="EE55" s="139"/>
      <c r="EF55" s="139"/>
      <c r="EG55" s="140"/>
      <c r="EH55" s="138">
        <f>データ!CN7</f>
        <v>6186</v>
      </c>
      <c r="EI55" s="139"/>
      <c r="EJ55" s="139"/>
      <c r="EK55" s="139"/>
      <c r="EL55" s="139"/>
      <c r="EM55" s="139"/>
      <c r="EN55" s="139"/>
      <c r="EO55" s="139"/>
      <c r="EP55" s="139"/>
      <c r="EQ55" s="139"/>
      <c r="ER55" s="139"/>
      <c r="ES55" s="139"/>
      <c r="ET55" s="139"/>
      <c r="EU55" s="139"/>
      <c r="EV55" s="140"/>
      <c r="EW55" s="138">
        <f>データ!CO7</f>
        <v>6148</v>
      </c>
      <c r="EX55" s="139"/>
      <c r="EY55" s="139"/>
      <c r="EZ55" s="139"/>
      <c r="FA55" s="139"/>
      <c r="FB55" s="139"/>
      <c r="FC55" s="139"/>
      <c r="FD55" s="139"/>
      <c r="FE55" s="139"/>
      <c r="FF55" s="139"/>
      <c r="FG55" s="139"/>
      <c r="FH55" s="139"/>
      <c r="FI55" s="139"/>
      <c r="FJ55" s="139"/>
      <c r="FK55" s="140"/>
      <c r="FL55" s="138">
        <f>データ!CP7</f>
        <v>6278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81.5</v>
      </c>
      <c r="GS55" s="130"/>
      <c r="GT55" s="130"/>
      <c r="GU55" s="130"/>
      <c r="GV55" s="130"/>
      <c r="GW55" s="130"/>
      <c r="GX55" s="130"/>
      <c r="GY55" s="130"/>
      <c r="GZ55" s="130"/>
      <c r="HA55" s="130"/>
      <c r="HB55" s="130"/>
      <c r="HC55" s="130"/>
      <c r="HD55" s="130"/>
      <c r="HE55" s="130"/>
      <c r="HF55" s="131"/>
      <c r="HG55" s="129">
        <f>データ!CX7</f>
        <v>80.7</v>
      </c>
      <c r="HH55" s="130"/>
      <c r="HI55" s="130"/>
      <c r="HJ55" s="130"/>
      <c r="HK55" s="130"/>
      <c r="HL55" s="130"/>
      <c r="HM55" s="130"/>
      <c r="HN55" s="130"/>
      <c r="HO55" s="130"/>
      <c r="HP55" s="130"/>
      <c r="HQ55" s="130"/>
      <c r="HR55" s="130"/>
      <c r="HS55" s="130"/>
      <c r="HT55" s="130"/>
      <c r="HU55" s="131"/>
      <c r="HV55" s="129">
        <f>データ!CY7</f>
        <v>86.6</v>
      </c>
      <c r="HW55" s="130"/>
      <c r="HX55" s="130"/>
      <c r="HY55" s="130"/>
      <c r="HZ55" s="130"/>
      <c r="IA55" s="130"/>
      <c r="IB55" s="130"/>
      <c r="IC55" s="130"/>
      <c r="ID55" s="130"/>
      <c r="IE55" s="130"/>
      <c r="IF55" s="130"/>
      <c r="IG55" s="130"/>
      <c r="IH55" s="130"/>
      <c r="II55" s="130"/>
      <c r="IJ55" s="131"/>
      <c r="IK55" s="129">
        <f>データ!CZ7</f>
        <v>88.9</v>
      </c>
      <c r="IL55" s="130"/>
      <c r="IM55" s="130"/>
      <c r="IN55" s="130"/>
      <c r="IO55" s="130"/>
      <c r="IP55" s="130"/>
      <c r="IQ55" s="130"/>
      <c r="IR55" s="130"/>
      <c r="IS55" s="130"/>
      <c r="IT55" s="130"/>
      <c r="IU55" s="130"/>
      <c r="IV55" s="130"/>
      <c r="IW55" s="130"/>
      <c r="IX55" s="130"/>
      <c r="IY55" s="131"/>
      <c r="IZ55" s="129">
        <f>データ!DA7</f>
        <v>100.2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11.5</v>
      </c>
      <c r="KG55" s="130"/>
      <c r="KH55" s="130"/>
      <c r="KI55" s="130"/>
      <c r="KJ55" s="130"/>
      <c r="KK55" s="130"/>
      <c r="KL55" s="130"/>
      <c r="KM55" s="130"/>
      <c r="KN55" s="130"/>
      <c r="KO55" s="130"/>
      <c r="KP55" s="130"/>
      <c r="KQ55" s="130"/>
      <c r="KR55" s="130"/>
      <c r="KS55" s="130"/>
      <c r="KT55" s="131"/>
      <c r="KU55" s="129">
        <f>データ!DI7</f>
        <v>12.2</v>
      </c>
      <c r="KV55" s="130"/>
      <c r="KW55" s="130"/>
      <c r="KX55" s="130"/>
      <c r="KY55" s="130"/>
      <c r="KZ55" s="130"/>
      <c r="LA55" s="130"/>
      <c r="LB55" s="130"/>
      <c r="LC55" s="130"/>
      <c r="LD55" s="130"/>
      <c r="LE55" s="130"/>
      <c r="LF55" s="130"/>
      <c r="LG55" s="130"/>
      <c r="LH55" s="130"/>
      <c r="LI55" s="131"/>
      <c r="LJ55" s="129">
        <f>データ!DJ7</f>
        <v>12.1</v>
      </c>
      <c r="LK55" s="130"/>
      <c r="LL55" s="130"/>
      <c r="LM55" s="130"/>
      <c r="LN55" s="130"/>
      <c r="LO55" s="130"/>
      <c r="LP55" s="130"/>
      <c r="LQ55" s="130"/>
      <c r="LR55" s="130"/>
      <c r="LS55" s="130"/>
      <c r="LT55" s="130"/>
      <c r="LU55" s="130"/>
      <c r="LV55" s="130"/>
      <c r="LW55" s="130"/>
      <c r="LX55" s="131"/>
      <c r="LY55" s="129">
        <f>データ!DK7</f>
        <v>11.7</v>
      </c>
      <c r="LZ55" s="130"/>
      <c r="MA55" s="130"/>
      <c r="MB55" s="130"/>
      <c r="MC55" s="130"/>
      <c r="MD55" s="130"/>
      <c r="ME55" s="130"/>
      <c r="MF55" s="130"/>
      <c r="MG55" s="130"/>
      <c r="MH55" s="130"/>
      <c r="MI55" s="130"/>
      <c r="MJ55" s="130"/>
      <c r="MK55" s="130"/>
      <c r="ML55" s="130"/>
      <c r="MM55" s="131"/>
      <c r="MN55" s="129">
        <f>データ!DL7</f>
        <v>11.4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46</v>
      </c>
      <c r="V79" s="151"/>
      <c r="W79" s="151"/>
      <c r="X79" s="151"/>
      <c r="Y79" s="151"/>
      <c r="Z79" s="151"/>
      <c r="AA79" s="151"/>
      <c r="AB79" s="151"/>
      <c r="AC79" s="151"/>
      <c r="AD79" s="151"/>
      <c r="AE79" s="151"/>
      <c r="AF79" s="151"/>
      <c r="AG79" s="151"/>
      <c r="AH79" s="151"/>
      <c r="AI79" s="151"/>
      <c r="AJ79" s="151"/>
      <c r="AK79" s="151"/>
      <c r="AL79" s="151"/>
      <c r="AM79" s="151"/>
      <c r="AN79" s="151">
        <f>データ!DT7</f>
        <v>47</v>
      </c>
      <c r="AO79" s="151"/>
      <c r="AP79" s="151"/>
      <c r="AQ79" s="151"/>
      <c r="AR79" s="151"/>
      <c r="AS79" s="151"/>
      <c r="AT79" s="151"/>
      <c r="AU79" s="151"/>
      <c r="AV79" s="151"/>
      <c r="AW79" s="151"/>
      <c r="AX79" s="151"/>
      <c r="AY79" s="151"/>
      <c r="AZ79" s="151"/>
      <c r="BA79" s="151"/>
      <c r="BB79" s="151"/>
      <c r="BC79" s="151"/>
      <c r="BD79" s="151"/>
      <c r="BE79" s="151"/>
      <c r="BF79" s="151"/>
      <c r="BG79" s="151">
        <f>データ!DU7</f>
        <v>46.3</v>
      </c>
      <c r="BH79" s="151"/>
      <c r="BI79" s="151"/>
      <c r="BJ79" s="151"/>
      <c r="BK79" s="151"/>
      <c r="BL79" s="151"/>
      <c r="BM79" s="151"/>
      <c r="BN79" s="151"/>
      <c r="BO79" s="151"/>
      <c r="BP79" s="151"/>
      <c r="BQ79" s="151"/>
      <c r="BR79" s="151"/>
      <c r="BS79" s="151"/>
      <c r="BT79" s="151"/>
      <c r="BU79" s="151"/>
      <c r="BV79" s="151"/>
      <c r="BW79" s="151"/>
      <c r="BX79" s="151"/>
      <c r="BY79" s="151"/>
      <c r="BZ79" s="151">
        <f>データ!DV7</f>
        <v>47.2</v>
      </c>
      <c r="CA79" s="151"/>
      <c r="CB79" s="151"/>
      <c r="CC79" s="151"/>
      <c r="CD79" s="151"/>
      <c r="CE79" s="151"/>
      <c r="CF79" s="151"/>
      <c r="CG79" s="151"/>
      <c r="CH79" s="151"/>
      <c r="CI79" s="151"/>
      <c r="CJ79" s="151"/>
      <c r="CK79" s="151"/>
      <c r="CL79" s="151"/>
      <c r="CM79" s="151"/>
      <c r="CN79" s="151"/>
      <c r="CO79" s="151"/>
      <c r="CP79" s="151"/>
      <c r="CQ79" s="151"/>
      <c r="CR79" s="151"/>
      <c r="CS79" s="151">
        <f>データ!DW7</f>
        <v>48.9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80.599999999999994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81.400000000000006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70.400000000000006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67.400000000000006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66.900000000000006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30444925</v>
      </c>
      <c r="JK79" s="152"/>
      <c r="JL79" s="152"/>
      <c r="JM79" s="152"/>
      <c r="JN79" s="152"/>
      <c r="JO79" s="152"/>
      <c r="JP79" s="152"/>
      <c r="JQ79" s="152"/>
      <c r="JR79" s="152"/>
      <c r="JS79" s="152"/>
      <c r="JT79" s="152"/>
      <c r="JU79" s="152"/>
      <c r="JV79" s="152"/>
      <c r="JW79" s="152"/>
      <c r="JX79" s="152"/>
      <c r="JY79" s="152"/>
      <c r="JZ79" s="152"/>
      <c r="KA79" s="152"/>
      <c r="KB79" s="152"/>
      <c r="KC79" s="152">
        <f>データ!EP7</f>
        <v>31193350</v>
      </c>
      <c r="KD79" s="152"/>
      <c r="KE79" s="152"/>
      <c r="KF79" s="152"/>
      <c r="KG79" s="152"/>
      <c r="KH79" s="152"/>
      <c r="KI79" s="152"/>
      <c r="KJ79" s="152"/>
      <c r="KK79" s="152"/>
      <c r="KL79" s="152"/>
      <c r="KM79" s="152"/>
      <c r="KN79" s="152"/>
      <c r="KO79" s="152"/>
      <c r="KP79" s="152"/>
      <c r="KQ79" s="152"/>
      <c r="KR79" s="152"/>
      <c r="KS79" s="152"/>
      <c r="KT79" s="152"/>
      <c r="KU79" s="152"/>
      <c r="KV79" s="152">
        <f>データ!EQ7</f>
        <v>30917450</v>
      </c>
      <c r="KW79" s="152"/>
      <c r="KX79" s="152"/>
      <c r="KY79" s="152"/>
      <c r="KZ79" s="152"/>
      <c r="LA79" s="152"/>
      <c r="LB79" s="152"/>
      <c r="LC79" s="152"/>
      <c r="LD79" s="152"/>
      <c r="LE79" s="152"/>
      <c r="LF79" s="152"/>
      <c r="LG79" s="152"/>
      <c r="LH79" s="152"/>
      <c r="LI79" s="152"/>
      <c r="LJ79" s="152"/>
      <c r="LK79" s="152"/>
      <c r="LL79" s="152"/>
      <c r="LM79" s="152"/>
      <c r="LN79" s="152"/>
      <c r="LO79" s="152">
        <f>データ!ER7</f>
        <v>30549700</v>
      </c>
      <c r="LP79" s="152"/>
      <c r="LQ79" s="152"/>
      <c r="LR79" s="152"/>
      <c r="LS79" s="152"/>
      <c r="LT79" s="152"/>
      <c r="LU79" s="152"/>
      <c r="LV79" s="152"/>
      <c r="LW79" s="152"/>
      <c r="LX79" s="152"/>
      <c r="LY79" s="152"/>
      <c r="LZ79" s="152"/>
      <c r="MA79" s="152"/>
      <c r="MB79" s="152"/>
      <c r="MC79" s="152"/>
      <c r="MD79" s="152"/>
      <c r="ME79" s="152"/>
      <c r="MF79" s="152"/>
      <c r="MG79" s="152"/>
      <c r="MH79" s="152">
        <f>データ!ES7</f>
        <v>30608575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RUmQCpIc819MBJAVd5zsq7v9GYyxdsyl0SFIgVXRv3l8j/vvblVlVJxBc4YjzM/VBMl9YxVoqt+QoGYWWR7Xw==" saltValue="fqGIXDQDUXroASBbON7hP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145</v>
      </c>
      <c r="AV5" s="62" t="s">
        <v>146</v>
      </c>
      <c r="AW5" s="62" t="s">
        <v>147</v>
      </c>
      <c r="AX5" s="62" t="s">
        <v>156</v>
      </c>
      <c r="AY5" s="62" t="s">
        <v>149</v>
      </c>
      <c r="AZ5" s="62" t="s">
        <v>150</v>
      </c>
      <c r="BA5" s="62" t="s">
        <v>151</v>
      </c>
      <c r="BB5" s="62" t="s">
        <v>152</v>
      </c>
      <c r="BC5" s="62" t="s">
        <v>153</v>
      </c>
      <c r="BD5" s="62" t="s">
        <v>154</v>
      </c>
      <c r="BE5" s="62" t="s">
        <v>144</v>
      </c>
      <c r="BF5" s="62" t="s">
        <v>157</v>
      </c>
      <c r="BG5" s="62" t="s">
        <v>158</v>
      </c>
      <c r="BH5" s="62" t="s">
        <v>147</v>
      </c>
      <c r="BI5" s="62" t="s">
        <v>159</v>
      </c>
      <c r="BJ5" s="62" t="s">
        <v>149</v>
      </c>
      <c r="BK5" s="62" t="s">
        <v>150</v>
      </c>
      <c r="BL5" s="62" t="s">
        <v>151</v>
      </c>
      <c r="BM5" s="62" t="s">
        <v>152</v>
      </c>
      <c r="BN5" s="62" t="s">
        <v>153</v>
      </c>
      <c r="BO5" s="62" t="s">
        <v>154</v>
      </c>
      <c r="BP5" s="62" t="s">
        <v>144</v>
      </c>
      <c r="BQ5" s="62" t="s">
        <v>157</v>
      </c>
      <c r="BR5" s="62" t="s">
        <v>158</v>
      </c>
      <c r="BS5" s="62" t="s">
        <v>160</v>
      </c>
      <c r="BT5" s="62" t="s">
        <v>148</v>
      </c>
      <c r="BU5" s="62" t="s">
        <v>149</v>
      </c>
      <c r="BV5" s="62" t="s">
        <v>150</v>
      </c>
      <c r="BW5" s="62" t="s">
        <v>151</v>
      </c>
      <c r="BX5" s="62" t="s">
        <v>152</v>
      </c>
      <c r="BY5" s="62" t="s">
        <v>153</v>
      </c>
      <c r="BZ5" s="62" t="s">
        <v>154</v>
      </c>
      <c r="CA5" s="62" t="s">
        <v>155</v>
      </c>
      <c r="CB5" s="62" t="s">
        <v>145</v>
      </c>
      <c r="CC5" s="62" t="s">
        <v>146</v>
      </c>
      <c r="CD5" s="62" t="s">
        <v>160</v>
      </c>
      <c r="CE5" s="62" t="s">
        <v>148</v>
      </c>
      <c r="CF5" s="62" t="s">
        <v>149</v>
      </c>
      <c r="CG5" s="62" t="s">
        <v>150</v>
      </c>
      <c r="CH5" s="62" t="s">
        <v>151</v>
      </c>
      <c r="CI5" s="62" t="s">
        <v>152</v>
      </c>
      <c r="CJ5" s="62" t="s">
        <v>153</v>
      </c>
      <c r="CK5" s="62" t="s">
        <v>154</v>
      </c>
      <c r="CL5" s="62" t="s">
        <v>155</v>
      </c>
      <c r="CM5" s="62" t="s">
        <v>145</v>
      </c>
      <c r="CN5" s="62" t="s">
        <v>146</v>
      </c>
      <c r="CO5" s="62" t="s">
        <v>147</v>
      </c>
      <c r="CP5" s="62" t="s">
        <v>148</v>
      </c>
      <c r="CQ5" s="62" t="s">
        <v>149</v>
      </c>
      <c r="CR5" s="62" t="s">
        <v>150</v>
      </c>
      <c r="CS5" s="62" t="s">
        <v>151</v>
      </c>
      <c r="CT5" s="62" t="s">
        <v>152</v>
      </c>
      <c r="CU5" s="62" t="s">
        <v>153</v>
      </c>
      <c r="CV5" s="62" t="s">
        <v>154</v>
      </c>
      <c r="CW5" s="62" t="s">
        <v>155</v>
      </c>
      <c r="CX5" s="62" t="s">
        <v>145</v>
      </c>
      <c r="CY5" s="62" t="s">
        <v>158</v>
      </c>
      <c r="CZ5" s="62" t="s">
        <v>161</v>
      </c>
      <c r="DA5" s="62" t="s">
        <v>148</v>
      </c>
      <c r="DB5" s="62" t="s">
        <v>149</v>
      </c>
      <c r="DC5" s="62" t="s">
        <v>150</v>
      </c>
      <c r="DD5" s="62" t="s">
        <v>151</v>
      </c>
      <c r="DE5" s="62" t="s">
        <v>152</v>
      </c>
      <c r="DF5" s="62" t="s">
        <v>153</v>
      </c>
      <c r="DG5" s="62" t="s">
        <v>154</v>
      </c>
      <c r="DH5" s="62" t="s">
        <v>155</v>
      </c>
      <c r="DI5" s="62" t="s">
        <v>145</v>
      </c>
      <c r="DJ5" s="62" t="s">
        <v>162</v>
      </c>
      <c r="DK5" s="62" t="s">
        <v>160</v>
      </c>
      <c r="DL5" s="62" t="s">
        <v>156</v>
      </c>
      <c r="DM5" s="62" t="s">
        <v>149</v>
      </c>
      <c r="DN5" s="62" t="s">
        <v>150</v>
      </c>
      <c r="DO5" s="62" t="s">
        <v>151</v>
      </c>
      <c r="DP5" s="62" t="s">
        <v>152</v>
      </c>
      <c r="DQ5" s="62" t="s">
        <v>153</v>
      </c>
      <c r="DR5" s="62" t="s">
        <v>154</v>
      </c>
      <c r="DS5" s="62" t="s">
        <v>155</v>
      </c>
      <c r="DT5" s="62" t="s">
        <v>157</v>
      </c>
      <c r="DU5" s="62" t="s">
        <v>162</v>
      </c>
      <c r="DV5" s="62" t="s">
        <v>147</v>
      </c>
      <c r="DW5" s="62" t="s">
        <v>156</v>
      </c>
      <c r="DX5" s="62" t="s">
        <v>149</v>
      </c>
      <c r="DY5" s="62" t="s">
        <v>150</v>
      </c>
      <c r="DZ5" s="62" t="s">
        <v>151</v>
      </c>
      <c r="EA5" s="62" t="s">
        <v>152</v>
      </c>
      <c r="EB5" s="62" t="s">
        <v>153</v>
      </c>
      <c r="EC5" s="62" t="s">
        <v>154</v>
      </c>
      <c r="ED5" s="62" t="s">
        <v>155</v>
      </c>
      <c r="EE5" s="62" t="s">
        <v>145</v>
      </c>
      <c r="EF5" s="62" t="s">
        <v>146</v>
      </c>
      <c r="EG5" s="62" t="s">
        <v>147</v>
      </c>
      <c r="EH5" s="62" t="s">
        <v>159</v>
      </c>
      <c r="EI5" s="62" t="s">
        <v>149</v>
      </c>
      <c r="EJ5" s="62" t="s">
        <v>150</v>
      </c>
      <c r="EK5" s="62" t="s">
        <v>151</v>
      </c>
      <c r="EL5" s="62" t="s">
        <v>152</v>
      </c>
      <c r="EM5" s="62" t="s">
        <v>153</v>
      </c>
      <c r="EN5" s="62" t="s">
        <v>163</v>
      </c>
      <c r="EO5" s="62" t="s">
        <v>144</v>
      </c>
      <c r="EP5" s="62" t="s">
        <v>145</v>
      </c>
      <c r="EQ5" s="62" t="s">
        <v>158</v>
      </c>
      <c r="ER5" s="62" t="s">
        <v>160</v>
      </c>
      <c r="ES5" s="62" t="s">
        <v>148</v>
      </c>
      <c r="ET5" s="62" t="s">
        <v>149</v>
      </c>
      <c r="EU5" s="62" t="s">
        <v>150</v>
      </c>
      <c r="EV5" s="62" t="s">
        <v>151</v>
      </c>
      <c r="EW5" s="62" t="s">
        <v>152</v>
      </c>
      <c r="EX5" s="62" t="s">
        <v>153</v>
      </c>
      <c r="EY5" s="62" t="s">
        <v>154</v>
      </c>
    </row>
    <row r="6" spans="1:155" s="67" customFormat="1">
      <c r="A6" s="48" t="s">
        <v>164</v>
      </c>
      <c r="B6" s="63">
        <f>B8</f>
        <v>2020</v>
      </c>
      <c r="C6" s="63">
        <f t="shared" ref="C6:M6" si="2">C8</f>
        <v>432156</v>
      </c>
      <c r="D6" s="63">
        <f t="shared" si="2"/>
        <v>46</v>
      </c>
      <c r="E6" s="63">
        <f t="shared" si="2"/>
        <v>6</v>
      </c>
      <c r="F6" s="63">
        <f t="shared" si="2"/>
        <v>0</v>
      </c>
      <c r="G6" s="63">
        <f t="shared" si="2"/>
        <v>3</v>
      </c>
      <c r="H6" s="155" t="str">
        <f>IF(H8&lt;&gt;I8,H8,"")&amp;IF(I8&lt;&gt;J8,I8,"")&amp;"　"&amp;J8</f>
        <v>熊本県天草市　国民健康保険　天草市立　新和病院</v>
      </c>
      <c r="I6" s="156"/>
      <c r="J6" s="157"/>
      <c r="K6" s="63" t="str">
        <f t="shared" si="2"/>
        <v>条例全部</v>
      </c>
      <c r="L6" s="63" t="str">
        <f t="shared" si="2"/>
        <v>病院事業</v>
      </c>
      <c r="M6" s="63" t="str">
        <f t="shared" si="2"/>
        <v>一般病院</v>
      </c>
      <c r="N6" s="63" t="str">
        <f>N8</f>
        <v>50床未満</v>
      </c>
      <c r="O6" s="63" t="str">
        <f>O8</f>
        <v>自治体職員 民間企業出身</v>
      </c>
      <c r="P6" s="63" t="str">
        <f>P8</f>
        <v>直営</v>
      </c>
      <c r="Q6" s="64">
        <f t="shared" ref="Q6:AH6" si="3">Q8</f>
        <v>5</v>
      </c>
      <c r="R6" s="63" t="str">
        <f t="shared" si="3"/>
        <v>-</v>
      </c>
      <c r="S6" s="63" t="str">
        <f t="shared" si="3"/>
        <v>訓</v>
      </c>
      <c r="T6" s="63" t="str">
        <f t="shared" si="3"/>
        <v>救</v>
      </c>
      <c r="U6" s="64">
        <f>U8</f>
        <v>78252</v>
      </c>
      <c r="V6" s="64">
        <f>V8</f>
        <v>3140</v>
      </c>
      <c r="W6" s="63" t="str">
        <f>W8</f>
        <v>第２種該当</v>
      </c>
      <c r="X6" s="63" t="str">
        <f t="shared" ref="X6" si="4">X8</f>
        <v>-</v>
      </c>
      <c r="Y6" s="63" t="str">
        <f t="shared" si="3"/>
        <v>１５：１</v>
      </c>
      <c r="Z6" s="64">
        <f t="shared" si="3"/>
        <v>40</v>
      </c>
      <c r="AA6" s="64" t="str">
        <f t="shared" si="3"/>
        <v>-</v>
      </c>
      <c r="AB6" s="64" t="str">
        <f t="shared" si="3"/>
        <v>-</v>
      </c>
      <c r="AC6" s="64" t="str">
        <f t="shared" si="3"/>
        <v>-</v>
      </c>
      <c r="AD6" s="64" t="str">
        <f t="shared" si="3"/>
        <v>-</v>
      </c>
      <c r="AE6" s="64">
        <f t="shared" si="3"/>
        <v>40</v>
      </c>
      <c r="AF6" s="64">
        <f t="shared" si="3"/>
        <v>39</v>
      </c>
      <c r="AG6" s="64" t="str">
        <f t="shared" si="3"/>
        <v>-</v>
      </c>
      <c r="AH6" s="64">
        <f t="shared" si="3"/>
        <v>39</v>
      </c>
      <c r="AI6" s="65">
        <f>IF(AI8="-",NA(),AI8)</f>
        <v>101</v>
      </c>
      <c r="AJ6" s="65">
        <f t="shared" ref="AJ6:AR6" si="5">IF(AJ8="-",NA(),AJ8)</f>
        <v>101</v>
      </c>
      <c r="AK6" s="65">
        <f t="shared" si="5"/>
        <v>96.9</v>
      </c>
      <c r="AL6" s="65">
        <f t="shared" si="5"/>
        <v>95.5</v>
      </c>
      <c r="AM6" s="65">
        <f t="shared" si="5"/>
        <v>96.5</v>
      </c>
      <c r="AN6" s="65">
        <f t="shared" si="5"/>
        <v>96.2</v>
      </c>
      <c r="AO6" s="65">
        <f t="shared" si="5"/>
        <v>94.8</v>
      </c>
      <c r="AP6" s="65">
        <f t="shared" si="5"/>
        <v>96.1</v>
      </c>
      <c r="AQ6" s="65">
        <f t="shared" si="5"/>
        <v>96.7</v>
      </c>
      <c r="AR6" s="65">
        <f t="shared" si="5"/>
        <v>98</v>
      </c>
      <c r="AS6" s="65" t="str">
        <f>IF(AS8="-","【-】","【"&amp;SUBSTITUTE(TEXT(AS8,"#,##0.0"),"-","△")&amp;"】")</f>
        <v>【102.5】</v>
      </c>
      <c r="AT6" s="65">
        <f>IF(AT8="-",NA(),AT8)</f>
        <v>89.8</v>
      </c>
      <c r="AU6" s="65">
        <f t="shared" ref="AU6:BC6" si="6">IF(AU8="-",NA(),AU8)</f>
        <v>87.8</v>
      </c>
      <c r="AV6" s="65">
        <f t="shared" si="6"/>
        <v>84.2</v>
      </c>
      <c r="AW6" s="65">
        <f t="shared" si="6"/>
        <v>81.900000000000006</v>
      </c>
      <c r="AX6" s="65">
        <f t="shared" si="6"/>
        <v>74.7</v>
      </c>
      <c r="AY6" s="65">
        <f t="shared" si="6"/>
        <v>69.5</v>
      </c>
      <c r="AZ6" s="65">
        <f t="shared" si="6"/>
        <v>67.7</v>
      </c>
      <c r="BA6" s="65">
        <f t="shared" si="6"/>
        <v>66.8</v>
      </c>
      <c r="BB6" s="65">
        <f t="shared" si="6"/>
        <v>67.8</v>
      </c>
      <c r="BC6" s="65">
        <f t="shared" si="6"/>
        <v>65</v>
      </c>
      <c r="BD6" s="65" t="str">
        <f>IF(BD8="-","【-】","【"&amp;SUBSTITUTE(TEXT(BD8,"#,##0.0"),"-","△")&amp;"】")</f>
        <v>【84.7】</v>
      </c>
      <c r="BE6" s="65">
        <f>IF(BE8="-",NA(),BE8)</f>
        <v>0</v>
      </c>
      <c r="BF6" s="65">
        <f t="shared" ref="BF6:BN6" si="7">IF(BF8="-",NA(),BF8)</f>
        <v>0</v>
      </c>
      <c r="BG6" s="65">
        <f t="shared" si="7"/>
        <v>0</v>
      </c>
      <c r="BH6" s="65">
        <f t="shared" si="7"/>
        <v>0</v>
      </c>
      <c r="BI6" s="65">
        <f t="shared" si="7"/>
        <v>0</v>
      </c>
      <c r="BJ6" s="65">
        <f t="shared" si="7"/>
        <v>156.6</v>
      </c>
      <c r="BK6" s="65">
        <f t="shared" si="7"/>
        <v>106</v>
      </c>
      <c r="BL6" s="65">
        <f t="shared" si="7"/>
        <v>118.7</v>
      </c>
      <c r="BM6" s="65">
        <f t="shared" si="7"/>
        <v>121.7</v>
      </c>
      <c r="BN6" s="65">
        <f t="shared" si="7"/>
        <v>132.30000000000001</v>
      </c>
      <c r="BO6" s="65" t="str">
        <f>IF(BO8="-","【-】","【"&amp;SUBSTITUTE(TEXT(BO8,"#,##0.0"),"-","△")&amp;"】")</f>
        <v>【69.3】</v>
      </c>
      <c r="BP6" s="65">
        <f>IF(BP8="-",NA(),BP8)</f>
        <v>94.5</v>
      </c>
      <c r="BQ6" s="65">
        <f t="shared" ref="BQ6:BY6" si="8">IF(BQ8="-",NA(),BQ8)</f>
        <v>96.6</v>
      </c>
      <c r="BR6" s="65">
        <f t="shared" si="8"/>
        <v>95.3</v>
      </c>
      <c r="BS6" s="65">
        <f t="shared" si="8"/>
        <v>89</v>
      </c>
      <c r="BT6" s="65">
        <f t="shared" si="8"/>
        <v>74.3</v>
      </c>
      <c r="BU6" s="65">
        <f t="shared" si="8"/>
        <v>63.4</v>
      </c>
      <c r="BV6" s="65">
        <f t="shared" si="8"/>
        <v>62.3</v>
      </c>
      <c r="BW6" s="65">
        <f t="shared" si="8"/>
        <v>59.4</v>
      </c>
      <c r="BX6" s="65">
        <f t="shared" si="8"/>
        <v>61.4</v>
      </c>
      <c r="BY6" s="65">
        <f t="shared" si="8"/>
        <v>55.9</v>
      </c>
      <c r="BZ6" s="65" t="str">
        <f>IF(BZ8="-","【-】","【"&amp;SUBSTITUTE(TEXT(BZ8,"#,##0.0"),"-","△")&amp;"】")</f>
        <v>【67.2】</v>
      </c>
      <c r="CA6" s="66">
        <f>IF(CA8="-",NA(),CA8)</f>
        <v>15853</v>
      </c>
      <c r="CB6" s="66">
        <f t="shared" ref="CB6:CJ6" si="9">IF(CB8="-",NA(),CB8)</f>
        <v>16636</v>
      </c>
      <c r="CC6" s="66">
        <f t="shared" si="9"/>
        <v>17068</v>
      </c>
      <c r="CD6" s="66">
        <f t="shared" si="9"/>
        <v>18132</v>
      </c>
      <c r="CE6" s="66">
        <f t="shared" si="9"/>
        <v>19673</v>
      </c>
      <c r="CF6" s="66">
        <f t="shared" si="9"/>
        <v>24479</v>
      </c>
      <c r="CG6" s="66">
        <f t="shared" si="9"/>
        <v>25136</v>
      </c>
      <c r="CH6" s="66">
        <f t="shared" si="9"/>
        <v>26485</v>
      </c>
      <c r="CI6" s="66">
        <f t="shared" si="9"/>
        <v>27761</v>
      </c>
      <c r="CJ6" s="66">
        <f t="shared" si="9"/>
        <v>29162</v>
      </c>
      <c r="CK6" s="65" t="str">
        <f>IF(CK8="-","【-】","【"&amp;SUBSTITUTE(TEXT(CK8,"#,##0"),"-","△")&amp;"】")</f>
        <v>【56,733】</v>
      </c>
      <c r="CL6" s="66">
        <f>IF(CL8="-",NA(),CL8)</f>
        <v>5766</v>
      </c>
      <c r="CM6" s="66">
        <f t="shared" ref="CM6:CU6" si="10">IF(CM8="-",NA(),CM8)</f>
        <v>6188</v>
      </c>
      <c r="CN6" s="66">
        <f t="shared" si="10"/>
        <v>6186</v>
      </c>
      <c r="CO6" s="66">
        <f t="shared" si="10"/>
        <v>6148</v>
      </c>
      <c r="CP6" s="66">
        <f t="shared" si="10"/>
        <v>6278</v>
      </c>
      <c r="CQ6" s="66">
        <f t="shared" si="10"/>
        <v>8000</v>
      </c>
      <c r="CR6" s="66">
        <f t="shared" si="10"/>
        <v>8023</v>
      </c>
      <c r="CS6" s="66">
        <f t="shared" si="10"/>
        <v>8109</v>
      </c>
      <c r="CT6" s="66">
        <f t="shared" si="10"/>
        <v>8307</v>
      </c>
      <c r="CU6" s="66">
        <f t="shared" si="10"/>
        <v>8904</v>
      </c>
      <c r="CV6" s="65" t="str">
        <f>IF(CV8="-","【-】","【"&amp;SUBSTITUTE(TEXT(CV8,"#,##0"),"-","△")&amp;"】")</f>
        <v>【16,778】</v>
      </c>
      <c r="CW6" s="65">
        <f>IF(CW8="-",NA(),CW8)</f>
        <v>81.5</v>
      </c>
      <c r="CX6" s="65">
        <f t="shared" ref="CX6:DF6" si="11">IF(CX8="-",NA(),CX8)</f>
        <v>80.7</v>
      </c>
      <c r="CY6" s="65">
        <f t="shared" si="11"/>
        <v>86.6</v>
      </c>
      <c r="CZ6" s="65">
        <f t="shared" si="11"/>
        <v>88.9</v>
      </c>
      <c r="DA6" s="65">
        <f t="shared" si="11"/>
        <v>100.2</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11.5</v>
      </c>
      <c r="DI6" s="65">
        <f t="shared" ref="DI6:DQ6" si="12">IF(DI8="-",NA(),DI8)</f>
        <v>12.2</v>
      </c>
      <c r="DJ6" s="65">
        <f t="shared" si="12"/>
        <v>12.1</v>
      </c>
      <c r="DK6" s="65">
        <f t="shared" si="12"/>
        <v>11.7</v>
      </c>
      <c r="DL6" s="65">
        <f t="shared" si="12"/>
        <v>11.4</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46</v>
      </c>
      <c r="DT6" s="65">
        <f t="shared" ref="DT6:EB6" si="13">IF(DT8="-",NA(),DT8)</f>
        <v>47</v>
      </c>
      <c r="DU6" s="65">
        <f t="shared" si="13"/>
        <v>46.3</v>
      </c>
      <c r="DV6" s="65">
        <f t="shared" si="13"/>
        <v>47.2</v>
      </c>
      <c r="DW6" s="65">
        <f t="shared" si="13"/>
        <v>48.9</v>
      </c>
      <c r="DX6" s="65">
        <f t="shared" si="13"/>
        <v>52.7</v>
      </c>
      <c r="DY6" s="65">
        <f t="shared" si="13"/>
        <v>52.8</v>
      </c>
      <c r="DZ6" s="65">
        <f t="shared" si="13"/>
        <v>54.2</v>
      </c>
      <c r="EA6" s="65">
        <f t="shared" si="13"/>
        <v>55.4</v>
      </c>
      <c r="EB6" s="65">
        <f t="shared" si="13"/>
        <v>57.6</v>
      </c>
      <c r="EC6" s="65" t="str">
        <f>IF(EC8="-","【-】","【"&amp;SUBSTITUTE(TEXT(EC8,"#,##0.0"),"-","△")&amp;"】")</f>
        <v>【54.8】</v>
      </c>
      <c r="ED6" s="65">
        <f>IF(ED8="-",NA(),ED8)</f>
        <v>80.599999999999994</v>
      </c>
      <c r="EE6" s="65">
        <f t="shared" ref="EE6:EM6" si="14">IF(EE8="-",NA(),EE8)</f>
        <v>81.400000000000006</v>
      </c>
      <c r="EF6" s="65">
        <f t="shared" si="14"/>
        <v>70.400000000000006</v>
      </c>
      <c r="EG6" s="65">
        <f t="shared" si="14"/>
        <v>67.400000000000006</v>
      </c>
      <c r="EH6" s="65">
        <f t="shared" si="14"/>
        <v>66.900000000000006</v>
      </c>
      <c r="EI6" s="65">
        <f t="shared" si="14"/>
        <v>70.5</v>
      </c>
      <c r="EJ6" s="65">
        <f t="shared" si="14"/>
        <v>68.900000000000006</v>
      </c>
      <c r="EK6" s="65">
        <f t="shared" si="14"/>
        <v>70.2</v>
      </c>
      <c r="EL6" s="65">
        <f t="shared" si="14"/>
        <v>72</v>
      </c>
      <c r="EM6" s="65">
        <f t="shared" si="14"/>
        <v>72.3</v>
      </c>
      <c r="EN6" s="65" t="str">
        <f>IF(EN8="-","【-】","【"&amp;SUBSTITUTE(TEXT(EN8,"#,##0.0"),"-","△")&amp;"】")</f>
        <v>【70.3】</v>
      </c>
      <c r="EO6" s="66">
        <f>IF(EO8="-",NA(),EO8)</f>
        <v>30444925</v>
      </c>
      <c r="EP6" s="66">
        <f t="shared" ref="EP6:EX6" si="15">IF(EP8="-",NA(),EP8)</f>
        <v>31193350</v>
      </c>
      <c r="EQ6" s="66">
        <f t="shared" si="15"/>
        <v>30917450</v>
      </c>
      <c r="ER6" s="66">
        <f t="shared" si="15"/>
        <v>30549700</v>
      </c>
      <c r="ES6" s="66">
        <f t="shared" si="15"/>
        <v>30608575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165</v>
      </c>
      <c r="B7" s="63">
        <f t="shared" ref="B7:AH7" si="16">B8</f>
        <v>2020</v>
      </c>
      <c r="C7" s="63">
        <f t="shared" si="16"/>
        <v>432156</v>
      </c>
      <c r="D7" s="63">
        <f t="shared" si="16"/>
        <v>46</v>
      </c>
      <c r="E7" s="63">
        <f t="shared" si="16"/>
        <v>6</v>
      </c>
      <c r="F7" s="63">
        <f t="shared" si="16"/>
        <v>0</v>
      </c>
      <c r="G7" s="63">
        <f t="shared" si="16"/>
        <v>3</v>
      </c>
      <c r="H7" s="63"/>
      <c r="I7" s="63"/>
      <c r="J7" s="63"/>
      <c r="K7" s="63" t="str">
        <f t="shared" si="16"/>
        <v>条例全部</v>
      </c>
      <c r="L7" s="63" t="str">
        <f t="shared" si="16"/>
        <v>病院事業</v>
      </c>
      <c r="M7" s="63" t="str">
        <f t="shared" si="16"/>
        <v>一般病院</v>
      </c>
      <c r="N7" s="63" t="str">
        <f>N8</f>
        <v>50床未満</v>
      </c>
      <c r="O7" s="63" t="str">
        <f>O8</f>
        <v>自治体職員 民間企業出身</v>
      </c>
      <c r="P7" s="63" t="str">
        <f>P8</f>
        <v>直営</v>
      </c>
      <c r="Q7" s="64">
        <f t="shared" si="16"/>
        <v>5</v>
      </c>
      <c r="R7" s="63" t="str">
        <f t="shared" si="16"/>
        <v>-</v>
      </c>
      <c r="S7" s="63" t="str">
        <f t="shared" si="16"/>
        <v>訓</v>
      </c>
      <c r="T7" s="63" t="str">
        <f t="shared" si="16"/>
        <v>救</v>
      </c>
      <c r="U7" s="64">
        <f>U8</f>
        <v>78252</v>
      </c>
      <c r="V7" s="64">
        <f>V8</f>
        <v>3140</v>
      </c>
      <c r="W7" s="63" t="str">
        <f>W8</f>
        <v>第２種該当</v>
      </c>
      <c r="X7" s="63" t="str">
        <f t="shared" si="16"/>
        <v>-</v>
      </c>
      <c r="Y7" s="63" t="str">
        <f t="shared" si="16"/>
        <v>１５：１</v>
      </c>
      <c r="Z7" s="64">
        <f t="shared" si="16"/>
        <v>40</v>
      </c>
      <c r="AA7" s="64" t="str">
        <f t="shared" si="16"/>
        <v>-</v>
      </c>
      <c r="AB7" s="64" t="str">
        <f t="shared" si="16"/>
        <v>-</v>
      </c>
      <c r="AC7" s="64" t="str">
        <f t="shared" si="16"/>
        <v>-</v>
      </c>
      <c r="AD7" s="64" t="str">
        <f t="shared" si="16"/>
        <v>-</v>
      </c>
      <c r="AE7" s="64">
        <f t="shared" si="16"/>
        <v>40</v>
      </c>
      <c r="AF7" s="64">
        <f t="shared" si="16"/>
        <v>39</v>
      </c>
      <c r="AG7" s="64" t="str">
        <f t="shared" si="16"/>
        <v>-</v>
      </c>
      <c r="AH7" s="64">
        <f t="shared" si="16"/>
        <v>39</v>
      </c>
      <c r="AI7" s="65">
        <f>AI8</f>
        <v>101</v>
      </c>
      <c r="AJ7" s="65">
        <f t="shared" ref="AJ7:AR7" si="17">AJ8</f>
        <v>101</v>
      </c>
      <c r="AK7" s="65">
        <f t="shared" si="17"/>
        <v>96.9</v>
      </c>
      <c r="AL7" s="65">
        <f t="shared" si="17"/>
        <v>95.5</v>
      </c>
      <c r="AM7" s="65">
        <f t="shared" si="17"/>
        <v>96.5</v>
      </c>
      <c r="AN7" s="65">
        <f t="shared" si="17"/>
        <v>96.2</v>
      </c>
      <c r="AO7" s="65">
        <f t="shared" si="17"/>
        <v>94.8</v>
      </c>
      <c r="AP7" s="65">
        <f t="shared" si="17"/>
        <v>96.1</v>
      </c>
      <c r="AQ7" s="65">
        <f t="shared" si="17"/>
        <v>96.7</v>
      </c>
      <c r="AR7" s="65">
        <f t="shared" si="17"/>
        <v>98</v>
      </c>
      <c r="AS7" s="65"/>
      <c r="AT7" s="65">
        <f>AT8</f>
        <v>89.8</v>
      </c>
      <c r="AU7" s="65">
        <f t="shared" ref="AU7:BC7" si="18">AU8</f>
        <v>87.8</v>
      </c>
      <c r="AV7" s="65">
        <f t="shared" si="18"/>
        <v>84.2</v>
      </c>
      <c r="AW7" s="65">
        <f t="shared" si="18"/>
        <v>81.900000000000006</v>
      </c>
      <c r="AX7" s="65">
        <f t="shared" si="18"/>
        <v>74.7</v>
      </c>
      <c r="AY7" s="65">
        <f t="shared" si="18"/>
        <v>69.5</v>
      </c>
      <c r="AZ7" s="65">
        <f t="shared" si="18"/>
        <v>67.7</v>
      </c>
      <c r="BA7" s="65">
        <f t="shared" si="18"/>
        <v>66.8</v>
      </c>
      <c r="BB7" s="65">
        <f t="shared" si="18"/>
        <v>67.8</v>
      </c>
      <c r="BC7" s="65">
        <f t="shared" si="18"/>
        <v>65</v>
      </c>
      <c r="BD7" s="65"/>
      <c r="BE7" s="65">
        <f>BE8</f>
        <v>0</v>
      </c>
      <c r="BF7" s="65">
        <f t="shared" ref="BF7:BN7" si="19">BF8</f>
        <v>0</v>
      </c>
      <c r="BG7" s="65">
        <f t="shared" si="19"/>
        <v>0</v>
      </c>
      <c r="BH7" s="65">
        <f t="shared" si="19"/>
        <v>0</v>
      </c>
      <c r="BI7" s="65">
        <f t="shared" si="19"/>
        <v>0</v>
      </c>
      <c r="BJ7" s="65">
        <f t="shared" si="19"/>
        <v>156.6</v>
      </c>
      <c r="BK7" s="65">
        <f t="shared" si="19"/>
        <v>106</v>
      </c>
      <c r="BL7" s="65">
        <f t="shared" si="19"/>
        <v>118.7</v>
      </c>
      <c r="BM7" s="65">
        <f t="shared" si="19"/>
        <v>121.7</v>
      </c>
      <c r="BN7" s="65">
        <f t="shared" si="19"/>
        <v>132.30000000000001</v>
      </c>
      <c r="BO7" s="65"/>
      <c r="BP7" s="65">
        <f>BP8</f>
        <v>94.5</v>
      </c>
      <c r="BQ7" s="65">
        <f t="shared" ref="BQ7:BY7" si="20">BQ8</f>
        <v>96.6</v>
      </c>
      <c r="BR7" s="65">
        <f t="shared" si="20"/>
        <v>95.3</v>
      </c>
      <c r="BS7" s="65">
        <f t="shared" si="20"/>
        <v>89</v>
      </c>
      <c r="BT7" s="65">
        <f t="shared" si="20"/>
        <v>74.3</v>
      </c>
      <c r="BU7" s="65">
        <f t="shared" si="20"/>
        <v>63.4</v>
      </c>
      <c r="BV7" s="65">
        <f t="shared" si="20"/>
        <v>62.3</v>
      </c>
      <c r="BW7" s="65">
        <f t="shared" si="20"/>
        <v>59.4</v>
      </c>
      <c r="BX7" s="65">
        <f t="shared" si="20"/>
        <v>61.4</v>
      </c>
      <c r="BY7" s="65">
        <f t="shared" si="20"/>
        <v>55.9</v>
      </c>
      <c r="BZ7" s="65"/>
      <c r="CA7" s="66">
        <f>CA8</f>
        <v>15853</v>
      </c>
      <c r="CB7" s="66">
        <f t="shared" ref="CB7:CJ7" si="21">CB8</f>
        <v>16636</v>
      </c>
      <c r="CC7" s="66">
        <f t="shared" si="21"/>
        <v>17068</v>
      </c>
      <c r="CD7" s="66">
        <f t="shared" si="21"/>
        <v>18132</v>
      </c>
      <c r="CE7" s="66">
        <f t="shared" si="21"/>
        <v>19673</v>
      </c>
      <c r="CF7" s="66">
        <f t="shared" si="21"/>
        <v>24479</v>
      </c>
      <c r="CG7" s="66">
        <f t="shared" si="21"/>
        <v>25136</v>
      </c>
      <c r="CH7" s="66">
        <f t="shared" si="21"/>
        <v>26485</v>
      </c>
      <c r="CI7" s="66">
        <f t="shared" si="21"/>
        <v>27761</v>
      </c>
      <c r="CJ7" s="66">
        <f t="shared" si="21"/>
        <v>29162</v>
      </c>
      <c r="CK7" s="65"/>
      <c r="CL7" s="66">
        <f>CL8</f>
        <v>5766</v>
      </c>
      <c r="CM7" s="66">
        <f t="shared" ref="CM7:CU7" si="22">CM8</f>
        <v>6188</v>
      </c>
      <c r="CN7" s="66">
        <f t="shared" si="22"/>
        <v>6186</v>
      </c>
      <c r="CO7" s="66">
        <f t="shared" si="22"/>
        <v>6148</v>
      </c>
      <c r="CP7" s="66">
        <f t="shared" si="22"/>
        <v>6278</v>
      </c>
      <c r="CQ7" s="66">
        <f t="shared" si="22"/>
        <v>8000</v>
      </c>
      <c r="CR7" s="66">
        <f t="shared" si="22"/>
        <v>8023</v>
      </c>
      <c r="CS7" s="66">
        <f t="shared" si="22"/>
        <v>8109</v>
      </c>
      <c r="CT7" s="66">
        <f t="shared" si="22"/>
        <v>8307</v>
      </c>
      <c r="CU7" s="66">
        <f t="shared" si="22"/>
        <v>8904</v>
      </c>
      <c r="CV7" s="65"/>
      <c r="CW7" s="65">
        <f>CW8</f>
        <v>81.5</v>
      </c>
      <c r="CX7" s="65">
        <f t="shared" ref="CX7:DF7" si="23">CX8</f>
        <v>80.7</v>
      </c>
      <c r="CY7" s="65">
        <f t="shared" si="23"/>
        <v>86.6</v>
      </c>
      <c r="CZ7" s="65">
        <f t="shared" si="23"/>
        <v>88.9</v>
      </c>
      <c r="DA7" s="65">
        <f t="shared" si="23"/>
        <v>100.2</v>
      </c>
      <c r="DB7" s="65">
        <f t="shared" si="23"/>
        <v>79.5</v>
      </c>
      <c r="DC7" s="65">
        <f t="shared" si="23"/>
        <v>81.099999999999994</v>
      </c>
      <c r="DD7" s="65">
        <f t="shared" si="23"/>
        <v>81.599999999999994</v>
      </c>
      <c r="DE7" s="65">
        <f t="shared" si="23"/>
        <v>80.099999999999994</v>
      </c>
      <c r="DF7" s="65">
        <f t="shared" si="23"/>
        <v>87.1</v>
      </c>
      <c r="DG7" s="65"/>
      <c r="DH7" s="65">
        <f>DH8</f>
        <v>11.5</v>
      </c>
      <c r="DI7" s="65">
        <f t="shared" ref="DI7:DQ7" si="24">DI8</f>
        <v>12.2</v>
      </c>
      <c r="DJ7" s="65">
        <f t="shared" si="24"/>
        <v>12.1</v>
      </c>
      <c r="DK7" s="65">
        <f t="shared" si="24"/>
        <v>11.7</v>
      </c>
      <c r="DL7" s="65">
        <f t="shared" si="24"/>
        <v>11.4</v>
      </c>
      <c r="DM7" s="65">
        <f t="shared" si="24"/>
        <v>17.600000000000001</v>
      </c>
      <c r="DN7" s="65">
        <f t="shared" si="24"/>
        <v>17.399999999999999</v>
      </c>
      <c r="DO7" s="65">
        <f t="shared" si="24"/>
        <v>16</v>
      </c>
      <c r="DP7" s="65">
        <f t="shared" si="24"/>
        <v>16</v>
      </c>
      <c r="DQ7" s="65">
        <f t="shared" si="24"/>
        <v>15.9</v>
      </c>
      <c r="DR7" s="65"/>
      <c r="DS7" s="65">
        <f>DS8</f>
        <v>46</v>
      </c>
      <c r="DT7" s="65">
        <f t="shared" ref="DT7:EB7" si="25">DT8</f>
        <v>47</v>
      </c>
      <c r="DU7" s="65">
        <f t="shared" si="25"/>
        <v>46.3</v>
      </c>
      <c r="DV7" s="65">
        <f t="shared" si="25"/>
        <v>47.2</v>
      </c>
      <c r="DW7" s="65">
        <f t="shared" si="25"/>
        <v>48.9</v>
      </c>
      <c r="DX7" s="65">
        <f t="shared" si="25"/>
        <v>52.7</v>
      </c>
      <c r="DY7" s="65">
        <f t="shared" si="25"/>
        <v>52.8</v>
      </c>
      <c r="DZ7" s="65">
        <f t="shared" si="25"/>
        <v>54.2</v>
      </c>
      <c r="EA7" s="65">
        <f t="shared" si="25"/>
        <v>55.4</v>
      </c>
      <c r="EB7" s="65">
        <f t="shared" si="25"/>
        <v>57.6</v>
      </c>
      <c r="EC7" s="65"/>
      <c r="ED7" s="65">
        <f>ED8</f>
        <v>80.599999999999994</v>
      </c>
      <c r="EE7" s="65">
        <f t="shared" ref="EE7:EM7" si="26">EE8</f>
        <v>81.400000000000006</v>
      </c>
      <c r="EF7" s="65">
        <f t="shared" si="26"/>
        <v>70.400000000000006</v>
      </c>
      <c r="EG7" s="65">
        <f t="shared" si="26"/>
        <v>67.400000000000006</v>
      </c>
      <c r="EH7" s="65">
        <f t="shared" si="26"/>
        <v>66.900000000000006</v>
      </c>
      <c r="EI7" s="65">
        <f t="shared" si="26"/>
        <v>70.5</v>
      </c>
      <c r="EJ7" s="65">
        <f t="shared" si="26"/>
        <v>68.900000000000006</v>
      </c>
      <c r="EK7" s="65">
        <f t="shared" si="26"/>
        <v>70.2</v>
      </c>
      <c r="EL7" s="65">
        <f t="shared" si="26"/>
        <v>72</v>
      </c>
      <c r="EM7" s="65">
        <f t="shared" si="26"/>
        <v>72.3</v>
      </c>
      <c r="EN7" s="65"/>
      <c r="EO7" s="66">
        <f>EO8</f>
        <v>30444925</v>
      </c>
      <c r="EP7" s="66">
        <f t="shared" ref="EP7:EX7" si="27">EP8</f>
        <v>31193350</v>
      </c>
      <c r="EQ7" s="66">
        <f t="shared" si="27"/>
        <v>30917450</v>
      </c>
      <c r="ER7" s="66">
        <f t="shared" si="27"/>
        <v>30549700</v>
      </c>
      <c r="ES7" s="66">
        <f t="shared" si="27"/>
        <v>30608575</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432156</v>
      </c>
      <c r="D8" s="68">
        <v>46</v>
      </c>
      <c r="E8" s="68">
        <v>6</v>
      </c>
      <c r="F8" s="68">
        <v>0</v>
      </c>
      <c r="G8" s="68">
        <v>3</v>
      </c>
      <c r="H8" s="68" t="s">
        <v>166</v>
      </c>
      <c r="I8" s="68" t="s">
        <v>167</v>
      </c>
      <c r="J8" s="68" t="s">
        <v>168</v>
      </c>
      <c r="K8" s="68" t="s">
        <v>169</v>
      </c>
      <c r="L8" s="68" t="s">
        <v>170</v>
      </c>
      <c r="M8" s="68" t="s">
        <v>171</v>
      </c>
      <c r="N8" s="68" t="s">
        <v>172</v>
      </c>
      <c r="O8" s="68" t="s">
        <v>173</v>
      </c>
      <c r="P8" s="68" t="s">
        <v>174</v>
      </c>
      <c r="Q8" s="69">
        <v>5</v>
      </c>
      <c r="R8" s="68" t="s">
        <v>39</v>
      </c>
      <c r="S8" s="68" t="s">
        <v>175</v>
      </c>
      <c r="T8" s="68" t="s">
        <v>176</v>
      </c>
      <c r="U8" s="69">
        <v>78252</v>
      </c>
      <c r="V8" s="69">
        <v>3140</v>
      </c>
      <c r="W8" s="68" t="s">
        <v>177</v>
      </c>
      <c r="X8" s="68" t="s">
        <v>39</v>
      </c>
      <c r="Y8" s="70" t="s">
        <v>178</v>
      </c>
      <c r="Z8" s="69">
        <v>40</v>
      </c>
      <c r="AA8" s="69" t="s">
        <v>39</v>
      </c>
      <c r="AB8" s="69" t="s">
        <v>39</v>
      </c>
      <c r="AC8" s="69" t="s">
        <v>39</v>
      </c>
      <c r="AD8" s="69" t="s">
        <v>39</v>
      </c>
      <c r="AE8" s="69">
        <v>40</v>
      </c>
      <c r="AF8" s="69">
        <v>39</v>
      </c>
      <c r="AG8" s="69" t="s">
        <v>39</v>
      </c>
      <c r="AH8" s="69">
        <v>39</v>
      </c>
      <c r="AI8" s="71">
        <v>101</v>
      </c>
      <c r="AJ8" s="71">
        <v>101</v>
      </c>
      <c r="AK8" s="71">
        <v>96.9</v>
      </c>
      <c r="AL8" s="71">
        <v>95.5</v>
      </c>
      <c r="AM8" s="71">
        <v>96.5</v>
      </c>
      <c r="AN8" s="71">
        <v>96.2</v>
      </c>
      <c r="AO8" s="71">
        <v>94.8</v>
      </c>
      <c r="AP8" s="71">
        <v>96.1</v>
      </c>
      <c r="AQ8" s="71">
        <v>96.7</v>
      </c>
      <c r="AR8" s="71">
        <v>98</v>
      </c>
      <c r="AS8" s="71">
        <v>102.5</v>
      </c>
      <c r="AT8" s="71">
        <v>89.8</v>
      </c>
      <c r="AU8" s="71">
        <v>87.8</v>
      </c>
      <c r="AV8" s="71">
        <v>84.2</v>
      </c>
      <c r="AW8" s="71">
        <v>81.900000000000006</v>
      </c>
      <c r="AX8" s="71">
        <v>74.7</v>
      </c>
      <c r="AY8" s="71">
        <v>69.5</v>
      </c>
      <c r="AZ8" s="71">
        <v>67.7</v>
      </c>
      <c r="BA8" s="71">
        <v>66.8</v>
      </c>
      <c r="BB8" s="71">
        <v>67.8</v>
      </c>
      <c r="BC8" s="71">
        <v>65</v>
      </c>
      <c r="BD8" s="71">
        <v>84.7</v>
      </c>
      <c r="BE8" s="72">
        <v>0</v>
      </c>
      <c r="BF8" s="72">
        <v>0</v>
      </c>
      <c r="BG8" s="72">
        <v>0</v>
      </c>
      <c r="BH8" s="72">
        <v>0</v>
      </c>
      <c r="BI8" s="72">
        <v>0</v>
      </c>
      <c r="BJ8" s="72">
        <v>156.6</v>
      </c>
      <c r="BK8" s="72">
        <v>106</v>
      </c>
      <c r="BL8" s="72">
        <v>118.7</v>
      </c>
      <c r="BM8" s="72">
        <v>121.7</v>
      </c>
      <c r="BN8" s="72">
        <v>132.30000000000001</v>
      </c>
      <c r="BO8" s="72">
        <v>69.3</v>
      </c>
      <c r="BP8" s="71">
        <v>94.5</v>
      </c>
      <c r="BQ8" s="71">
        <v>96.6</v>
      </c>
      <c r="BR8" s="71">
        <v>95.3</v>
      </c>
      <c r="BS8" s="71">
        <v>89</v>
      </c>
      <c r="BT8" s="71">
        <v>74.3</v>
      </c>
      <c r="BU8" s="71">
        <v>63.4</v>
      </c>
      <c r="BV8" s="71">
        <v>62.3</v>
      </c>
      <c r="BW8" s="71">
        <v>59.4</v>
      </c>
      <c r="BX8" s="71">
        <v>61.4</v>
      </c>
      <c r="BY8" s="71">
        <v>55.9</v>
      </c>
      <c r="BZ8" s="71">
        <v>67.2</v>
      </c>
      <c r="CA8" s="72">
        <v>15853</v>
      </c>
      <c r="CB8" s="72">
        <v>16636</v>
      </c>
      <c r="CC8" s="72">
        <v>17068</v>
      </c>
      <c r="CD8" s="72">
        <v>18132</v>
      </c>
      <c r="CE8" s="72">
        <v>19673</v>
      </c>
      <c r="CF8" s="72">
        <v>24479</v>
      </c>
      <c r="CG8" s="72">
        <v>25136</v>
      </c>
      <c r="CH8" s="72">
        <v>26485</v>
      </c>
      <c r="CI8" s="72">
        <v>27761</v>
      </c>
      <c r="CJ8" s="72">
        <v>29162</v>
      </c>
      <c r="CK8" s="71">
        <v>56733</v>
      </c>
      <c r="CL8" s="72">
        <v>5766</v>
      </c>
      <c r="CM8" s="72">
        <v>6188</v>
      </c>
      <c r="CN8" s="72">
        <v>6186</v>
      </c>
      <c r="CO8" s="72">
        <v>6148</v>
      </c>
      <c r="CP8" s="72">
        <v>6278</v>
      </c>
      <c r="CQ8" s="72">
        <v>8000</v>
      </c>
      <c r="CR8" s="72">
        <v>8023</v>
      </c>
      <c r="CS8" s="72">
        <v>8109</v>
      </c>
      <c r="CT8" s="72">
        <v>8307</v>
      </c>
      <c r="CU8" s="72">
        <v>8904</v>
      </c>
      <c r="CV8" s="71">
        <v>16778</v>
      </c>
      <c r="CW8" s="72">
        <v>81.5</v>
      </c>
      <c r="CX8" s="72">
        <v>80.7</v>
      </c>
      <c r="CY8" s="72">
        <v>86.6</v>
      </c>
      <c r="CZ8" s="72">
        <v>88.9</v>
      </c>
      <c r="DA8" s="72">
        <v>100.2</v>
      </c>
      <c r="DB8" s="72">
        <v>79.5</v>
      </c>
      <c r="DC8" s="72">
        <v>81.099999999999994</v>
      </c>
      <c r="DD8" s="72">
        <v>81.599999999999994</v>
      </c>
      <c r="DE8" s="72">
        <v>80.099999999999994</v>
      </c>
      <c r="DF8" s="72">
        <v>87.1</v>
      </c>
      <c r="DG8" s="72">
        <v>58.8</v>
      </c>
      <c r="DH8" s="72">
        <v>11.5</v>
      </c>
      <c r="DI8" s="72">
        <v>12.2</v>
      </c>
      <c r="DJ8" s="72">
        <v>12.1</v>
      </c>
      <c r="DK8" s="72">
        <v>11.7</v>
      </c>
      <c r="DL8" s="72">
        <v>11.4</v>
      </c>
      <c r="DM8" s="72">
        <v>17.600000000000001</v>
      </c>
      <c r="DN8" s="72">
        <v>17.399999999999999</v>
      </c>
      <c r="DO8" s="72">
        <v>16</v>
      </c>
      <c r="DP8" s="72">
        <v>16</v>
      </c>
      <c r="DQ8" s="72">
        <v>15.9</v>
      </c>
      <c r="DR8" s="72">
        <v>24.8</v>
      </c>
      <c r="DS8" s="71">
        <v>46</v>
      </c>
      <c r="DT8" s="71">
        <v>47</v>
      </c>
      <c r="DU8" s="71">
        <v>46.3</v>
      </c>
      <c r="DV8" s="71">
        <v>47.2</v>
      </c>
      <c r="DW8" s="71">
        <v>48.9</v>
      </c>
      <c r="DX8" s="71">
        <v>52.7</v>
      </c>
      <c r="DY8" s="71">
        <v>52.8</v>
      </c>
      <c r="DZ8" s="71">
        <v>54.2</v>
      </c>
      <c r="EA8" s="71">
        <v>55.4</v>
      </c>
      <c r="EB8" s="71">
        <v>57.6</v>
      </c>
      <c r="EC8" s="71">
        <v>54.8</v>
      </c>
      <c r="ED8" s="71">
        <v>80.599999999999994</v>
      </c>
      <c r="EE8" s="71">
        <v>81.400000000000006</v>
      </c>
      <c r="EF8" s="71">
        <v>70.400000000000006</v>
      </c>
      <c r="EG8" s="71">
        <v>67.400000000000006</v>
      </c>
      <c r="EH8" s="71">
        <v>66.900000000000006</v>
      </c>
      <c r="EI8" s="71">
        <v>70.5</v>
      </c>
      <c r="EJ8" s="71">
        <v>68.900000000000006</v>
      </c>
      <c r="EK8" s="71">
        <v>70.2</v>
      </c>
      <c r="EL8" s="71">
        <v>72</v>
      </c>
      <c r="EM8" s="71">
        <v>72.3</v>
      </c>
      <c r="EN8" s="71">
        <v>70.3</v>
      </c>
      <c r="EO8" s="72">
        <v>30444925</v>
      </c>
      <c r="EP8" s="72">
        <v>31193350</v>
      </c>
      <c r="EQ8" s="72">
        <v>30917450</v>
      </c>
      <c r="ER8" s="72">
        <v>30549700</v>
      </c>
      <c r="ES8" s="72">
        <v>30608575</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hpkanri161</cp:lastModifiedBy>
  <cp:lastPrinted>2022-01-21T00:45:59Z</cp:lastPrinted>
  <dcterms:created xsi:type="dcterms:W3CDTF">2021-12-03T08:56:01Z</dcterms:created>
  <dcterms:modified xsi:type="dcterms:W3CDTF">2022-01-21T00:46:12Z</dcterms:modified>
  <cp:category/>
</cp:coreProperties>
</file>