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SERVER\scan1\★企業団共通ファイル基準\02 総務係\02照会・通知・回答\01熊本県\04市町村課・財政班\経営比較分析表\R2経営比較分析表\"/>
    </mc:Choice>
  </mc:AlternateContent>
  <xr:revisionPtr revIDLastSave="0" documentId="13_ncr:1_{8D508B8E-D0C9-496E-BA10-B003A0D796B4}" xr6:coauthVersionLast="47" xr6:coauthVersionMax="47" xr10:uidLastSave="{00000000-0000-0000-0000-000000000000}"/>
  <workbookProtection workbookAlgorithmName="SHA-512" workbookHashValue="CbfGJ8Q8AOU3RgHtIO9bzgm18J3ljRoQHajxIDUwJAPctr5jX0T5N3A0ZGSP8M5NilqCEHGHa1TSqv9UydJ61w==" workbookSaltValue="r/sJYm29SN5pt/mtWRcyW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AL8" i="4" s="1"/>
  <c r="Q6" i="5"/>
  <c r="P6" i="5"/>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E85" i="4"/>
  <c r="AT10" i="4"/>
  <c r="W10" i="4"/>
  <c r="P10" i="4"/>
  <c r="B10" i="4"/>
  <c r="BB8" i="4"/>
  <c r="AT8" i="4"/>
  <c r="W8" i="4"/>
  <c r="P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<sst xmlns="http://schemas.openxmlformats.org/spreadsheetml/2006/main" count="231" uniqueCount="114">
  <si>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</si>
  <si>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</si>
  <si>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</si>
  <si>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</si>
  <si>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</si>
  <si>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</si>
  <si>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</si>
  <si>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</si>
  <si>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</si>
  <si>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</si>
  <si>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</si>
  <si>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</si>
  <si>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</si>
  <si>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</si>
  <si>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</si>
  <si>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</si>
  <si>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</si>
  <si>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</si>
  <si>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</si>
  <si>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</si>
  <si>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</si>
  <si>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</si>
  <si>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</si>
  <si>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</si>
  <si>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</si>
  <si>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</si>
  <si>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</si>
  <si>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</si>
  <si>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</si>
  <si>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</si>
  <si>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</si>
  <si>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</si>
  <si>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</si>
  <si>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</si>
  <si>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</si>
  <si>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</si>
  <si>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</si>
  <si>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</si>
  <si>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</si>
  <si>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</si>
  <si>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</si>
  <si>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</si>
  <si>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</si>
  <si>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</si>
  <si>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</si>
  <si>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</si>
  <si>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</si>
  <si>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</si>
  <si>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</si>
  <si>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</si>
  <si>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</si>
  <si>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</si>
  <si>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</si>
  <si>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</si>
  <si>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</si>
  <si>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</si>
  <si>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</si>
  <si>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</si>
  <si>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</si>
  <si>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</si>
  <si>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</si>
  <si>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</si>
  <si>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</si>
  <si>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</si>
  <si>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</si>
  <si>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</si>
  <si>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</si>
  <si>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</si>
  <si>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</si>
  <si>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</si>
  <si>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</si>
  <si>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</si>
  <si>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</si>
  <si>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</si>
  <si>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</si>
  <si>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</si>
  <si>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</si>
  <si>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</si>
  <si>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</si>
  <si>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</si>
  <si>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</si>
  <si>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</si>
  <si>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</si>
  <si>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</si>
  <si>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</si>
  <si>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</si>
  <si>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</si>
  <si>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</si>
  <si>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</si>
  <si>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</si>
  <si>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</si>
  <si>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</si>
  <si>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</si>
  <si>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上天草・宇城水道企業団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</si>
  <si>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</si>
  <si>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</si>
  <si>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</si>
  <si>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</si>
  <si>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</si>
  <si>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</si>
  <si>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</si>
  <si>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</si>
  <si>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</si>
  <si>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</si>
  <si>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</si>
  <si>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</si>
  <si>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</si>
  <si>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</si>
  <si>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</si>
  <si>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</si>
  <si>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</si>
  <si>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令和2年度は料金改定を行ったことにより、黒字となった。今後の管路や機械・電気設備の更新に向けて、更なる利益の積み上げが必要となる。
　安心安全な水を継続して供給するため、令和4年度に「経営戦略」の見直しを行い、計画的な更新を行っていく。</t>
    <rPh sb="1" eb="3">
      <t>レイワ</t>
    </rPh>
    <rPh sb="4" eb="6">
      <t>ネンド</t>
    </rPh>
    <rPh sb="7" eb="11">
      <t>リョウキンカイテイ</t>
    </rPh>
    <rPh sb="12" eb="13">
      <t>オコナ</t>
    </rPh>
    <rPh sb="21" eb="23">
      <t>クロジ</t>
    </rPh>
    <rPh sb="28" eb="30">
      <t>コンゴ</t>
    </rPh>
    <rPh sb="31" eb="33">
      <t>カンロ</t>
    </rPh>
    <rPh sb="34" eb="36">
      <t>キカイ</t>
    </rPh>
    <rPh sb="37" eb="41">
      <t>デンキセツビ</t>
    </rPh>
    <rPh sb="42" eb="44">
      <t>コウシン</t>
    </rPh>
    <rPh sb="45" eb="46">
      <t>ム</t>
    </rPh>
    <rPh sb="49" eb="50">
      <t>サラ</t>
    </rPh>
    <rPh sb="52" eb="54">
      <t>リエキ</t>
    </rPh>
    <rPh sb="55" eb="56">
      <t>ツ</t>
    </rPh>
    <rPh sb="57" eb="58">
      <t>ア</t>
    </rPh>
    <rPh sb="60" eb="62">
      <t>ヒツヨウ</t>
    </rPh>
    <rPh sb="68" eb="72">
      <t>アンシンアンゼン</t>
    </rPh>
    <rPh sb="73" eb="74">
      <t>ミズ</t>
    </rPh>
    <rPh sb="86" eb="88">
      <t>レイワ</t>
    </rPh>
    <rPh sb="89" eb="91">
      <t>ネンド</t>
    </rPh>
    <rPh sb="93" eb="95">
      <t>ケイエイ</t>
    </rPh>
    <rPh sb="95" eb="97">
      <t>センリャク</t>
    </rPh>
    <rPh sb="99" eb="101">
      <t>ミナオ</t>
    </rPh>
    <rPh sb="103" eb="104">
      <t>オコナ</t>
    </rPh>
    <rPh sb="106" eb="108">
      <t>ケイカク</t>
    </rPh>
    <rPh sb="108" eb="109">
      <t>テキ</t>
    </rPh>
    <rPh sb="110" eb="112">
      <t>コウシン</t>
    </rPh>
    <rPh sb="113" eb="114">
      <t>オコナ</t>
    </rPh>
    <phoneticPr fontId="4"/>
  </si>
  <si>
    <t>　当企業団は平成16年に供用開始のため、建物・管路に関して、耐用年数を超えるものはないが、機械・電気設備の一部は更新期を迎え、計画的に対応を行っている。
①有形固定資産減価償却率
　平均を下回っているものの、機械・電気設備が更新時期を迎えつつあるため、計画的に更新を行っている。
②管路経年化率及び③管路更新率
　平成16年供用開始のため、管路で法定耐用年数を超えるものはないが、今後の更新に向けて必要な費用を計画的に準備しておく必要がある。</t>
    <rPh sb="1" eb="5">
      <t>トウキギョウダン</t>
    </rPh>
    <rPh sb="6" eb="8">
      <t>ヘイセイ</t>
    </rPh>
    <rPh sb="10" eb="11">
      <t>ネン</t>
    </rPh>
    <rPh sb="12" eb="16">
      <t>キョウヨウカイシ</t>
    </rPh>
    <rPh sb="20" eb="22">
      <t>タテモノ</t>
    </rPh>
    <rPh sb="23" eb="25">
      <t>カンロ</t>
    </rPh>
    <rPh sb="26" eb="27">
      <t>カン</t>
    </rPh>
    <rPh sb="30" eb="34">
      <t>タイヨウネンスウ</t>
    </rPh>
    <rPh sb="35" eb="36">
      <t>コ</t>
    </rPh>
    <rPh sb="45" eb="47">
      <t>キカイ</t>
    </rPh>
    <rPh sb="48" eb="52">
      <t>デンキセツビ</t>
    </rPh>
    <rPh sb="53" eb="55">
      <t>イチブ</t>
    </rPh>
    <rPh sb="56" eb="59">
      <t>コウシンキ</t>
    </rPh>
    <rPh sb="60" eb="61">
      <t>ムカ</t>
    </rPh>
    <rPh sb="63" eb="66">
      <t>ケイカクテキ</t>
    </rPh>
    <rPh sb="67" eb="69">
      <t>タイオウ</t>
    </rPh>
    <rPh sb="70" eb="71">
      <t>オコナ</t>
    </rPh>
    <rPh sb="78" eb="89">
      <t>ユウケイコテイシサンゲンカショウキャクリツ</t>
    </rPh>
    <rPh sb="114" eb="116">
      <t>ジキ</t>
    </rPh>
    <rPh sb="117" eb="118">
      <t>ムカ</t>
    </rPh>
    <rPh sb="130" eb="132">
      <t>コウシン</t>
    </rPh>
    <phoneticPr fontId="4"/>
  </si>
  <si>
    <t>　令和2年度の経営状況は、料金改定を行ったことで、全体的に改善傾向にある。
①経常収支比率
　料金改定を実施したことで124.5％となり、平成29年度から続いていた赤字は解消された。
②累積欠損金比率
　0％が続き、改善傾向が続いている。
③流動比率
　850％超となり、突発的な支払いにも対応できる状況にある。
④企業債残高対給水収益比率
　改善傾向が続いている。
⑤料金回収率
　料金改定により、これまで続いていた赤字を解消することができた。
⑥給水原価
　料金改定により、原価割れ状態を解消できた。
　なお、類似団体平均を上回っているが、事業環境が異なるため、単純比較はできない。
⑦施設利用率
　責任水量制で給水しているため、平均を大きく上回って稼働している。
⑧有収率
　平均値は下回るものの、ほぼ100％に近い数値となっている。</t>
    <rPh sb="1" eb="3">
      <t>レイワ</t>
    </rPh>
    <rPh sb="4" eb="6">
      <t>ネンド</t>
    </rPh>
    <rPh sb="7" eb="11">
      <t>ケイエイジョウキョウ</t>
    </rPh>
    <rPh sb="13" eb="17">
      <t>リョウキンカイテイ</t>
    </rPh>
    <rPh sb="18" eb="19">
      <t>オコナ</t>
    </rPh>
    <rPh sb="25" eb="28">
      <t>ゼンタイテキ</t>
    </rPh>
    <rPh sb="29" eb="33">
      <t>カイゼンケイコウ</t>
    </rPh>
    <rPh sb="39" eb="45">
      <t>ケイジョウシュウシヒリツ</t>
    </rPh>
    <rPh sb="47" eb="51">
      <t>リョウキンカイテイ</t>
    </rPh>
    <rPh sb="52" eb="54">
      <t>ジッシ</t>
    </rPh>
    <rPh sb="69" eb="71">
      <t>ヘイセイ</t>
    </rPh>
    <rPh sb="73" eb="75">
      <t>ネンド</t>
    </rPh>
    <rPh sb="77" eb="78">
      <t>ツヅ</t>
    </rPh>
    <rPh sb="82" eb="84">
      <t>アカジ</t>
    </rPh>
    <rPh sb="85" eb="87">
      <t>カイショウ</t>
    </rPh>
    <rPh sb="93" eb="100">
      <t>ルイセキケッソンキンヒリツ</t>
    </rPh>
    <rPh sb="105" eb="106">
      <t>ツヅ</t>
    </rPh>
    <rPh sb="108" eb="112">
      <t>カイゼンケイコウ</t>
    </rPh>
    <rPh sb="113" eb="114">
      <t>ツヅ</t>
    </rPh>
    <rPh sb="121" eb="125">
      <t>リュウドウヒリツ</t>
    </rPh>
    <rPh sb="131" eb="132">
      <t>チョウ</t>
    </rPh>
    <rPh sb="136" eb="139">
      <t>トッパツテキ</t>
    </rPh>
    <rPh sb="140" eb="142">
      <t>シハラ</t>
    </rPh>
    <rPh sb="145" eb="147">
      <t>タイオウ</t>
    </rPh>
    <rPh sb="150" eb="152">
      <t>ジョウキョウ</t>
    </rPh>
    <rPh sb="158" eb="161">
      <t>キギョウサイ</t>
    </rPh>
    <rPh sb="161" eb="163">
      <t>ザンダカ</t>
    </rPh>
    <rPh sb="163" eb="164">
      <t>タイ</t>
    </rPh>
    <rPh sb="164" eb="168">
      <t>キュウスイシュウエキ</t>
    </rPh>
    <rPh sb="168" eb="170">
      <t>ヒリツ</t>
    </rPh>
    <rPh sb="172" eb="176">
      <t>カイゼンケイコウ</t>
    </rPh>
    <rPh sb="177" eb="178">
      <t>ツヅ</t>
    </rPh>
    <rPh sb="185" eb="190">
      <t>リョウキンカイシュウリツ</t>
    </rPh>
    <rPh sb="192" eb="196">
      <t>リョウキンカイテイ</t>
    </rPh>
    <rPh sb="204" eb="205">
      <t>ツヅ</t>
    </rPh>
    <rPh sb="209" eb="211">
      <t>アカジ</t>
    </rPh>
    <rPh sb="212" eb="214">
      <t>カイショウ</t>
    </rPh>
    <rPh sb="225" eb="229">
      <t>キュウスイゲンカ</t>
    </rPh>
    <rPh sb="231" eb="235">
      <t>リョウキンカイテイ</t>
    </rPh>
    <rPh sb="239" eb="242">
      <t>ゲンカワ</t>
    </rPh>
    <rPh sb="243" eb="245">
      <t>ジョウタイ</t>
    </rPh>
    <rPh sb="246" eb="248">
      <t>カイショウ</t>
    </rPh>
    <rPh sb="257" eb="261">
      <t>ルイジダンタイ</t>
    </rPh>
    <rPh sb="261" eb="263">
      <t>ヘイキン</t>
    </rPh>
    <rPh sb="264" eb="266">
      <t>ウワマワ</t>
    </rPh>
    <rPh sb="272" eb="276">
      <t>ジギョウカンキョウ</t>
    </rPh>
    <rPh sb="277" eb="278">
      <t>コト</t>
    </rPh>
    <rPh sb="283" eb="287">
      <t>タンジュンヒカク</t>
    </rPh>
    <rPh sb="295" eb="300">
      <t>シセツリヨウリツ</t>
    </rPh>
    <rPh sb="302" eb="307">
      <t>セキニンスイリョウセイ</t>
    </rPh>
    <rPh sb="308" eb="310">
      <t>キュウスイ</t>
    </rPh>
    <rPh sb="317" eb="319">
      <t>ヘイキン</t>
    </rPh>
    <rPh sb="320" eb="321">
      <t>オオ</t>
    </rPh>
    <rPh sb="323" eb="325">
      <t>ウワマワ</t>
    </rPh>
    <rPh sb="327" eb="329">
      <t>カドウ</t>
    </rPh>
    <rPh sb="336" eb="339">
      <t>ユウシュウリツ</t>
    </rPh>
    <rPh sb="341" eb="344">
      <t>ヘイキンチ</t>
    </rPh>
    <rPh sb="345" eb="347">
      <t>シタマワ</t>
    </rPh>
    <rPh sb="359" eb="360">
      <t>チカ</t>
    </rPh>
    <rPh sb="361" eb="36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</si>
</sst>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1.05</c:v>
                </c:pt>
                <c:pt idx="1">
                  <c:v>0</c:v>
                </c:pt>
                <c:pt idx="2">
                  <c:v>0</c:v>
                </c:pt>
                <c:pt idx="3">
                  <c:v>0</c:v>
                </c:pt>
                <c:pt idx="4">
                  <c:v>0</c:v>
                </c:pt>
              </c:numCache>
            </c:numRef>
          </c:val>
          <c:extLst>
            <c:ext xmlns:c16="http://schemas.microsoft.com/office/drawing/2014/chart" uri="{C3380CC4-5D6E-409C-BE32-E72D297353CC}">
              <c16:uniqueId val="{00000000-2B82-437A-AA21-618B4AAA1F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2B82-437A-AA21-618B4AAA1F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92.96</c:v>
                </c:pt>
                <c:pt idx="1">
                  <c:v>91.58</c:v>
                </c:pt>
                <c:pt idx="2">
                  <c:v>90.63</c:v>
                </c:pt>
                <c:pt idx="3">
                  <c:v>90.69</c:v>
                </c:pt>
                <c:pt idx="4">
                  <c:v>91.57</c:v>
                </c:pt>
              </c:numCache>
            </c:numRef>
          </c:val>
          <c:extLst>
            <c:ext xmlns:c16="http://schemas.microsoft.com/office/drawing/2014/chart" uri="{C3380CC4-5D6E-409C-BE32-E72D297353CC}">
              <c16:uniqueId val="{00000000-2AEA-4BBD-83D4-A7BBC7E55C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2AEA-4BBD-83D4-A7BBC7E55C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98.22</c:v>
                </c:pt>
                <c:pt idx="1">
                  <c:v>98.41</c:v>
                </c:pt>
                <c:pt idx="2">
                  <c:v>98.23</c:v>
                </c:pt>
                <c:pt idx="3">
                  <c:v>98.35</c:v>
                </c:pt>
                <c:pt idx="4">
                  <c:v>98.42</c:v>
                </c:pt>
              </c:numCache>
            </c:numRef>
          </c:val>
          <c:extLst>
            <c:ext xmlns:c16="http://schemas.microsoft.com/office/drawing/2014/chart" uri="{C3380CC4-5D6E-409C-BE32-E72D297353CC}">
              <c16:uniqueId val="{00000000-E475-440F-90C0-A58CBABA6F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E475-440F-90C0-A58CBABA6F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101.43</c:v>
                </c:pt>
                <c:pt idx="1">
                  <c:v>97.52</c:v>
                </c:pt>
                <c:pt idx="2">
                  <c:v>98.52</c:v>
                </c:pt>
                <c:pt idx="3">
                  <c:v>99.47</c:v>
                </c:pt>
                <c:pt idx="4">
                  <c:v>124.5</c:v>
                </c:pt>
              </c:numCache>
            </c:numRef>
          </c:val>
          <c:extLst>
            <c:ext xmlns:c16="http://schemas.microsoft.com/office/drawing/2014/chart" uri="{C3380CC4-5D6E-409C-BE32-E72D297353CC}">
              <c16:uniqueId val="{00000000-43C8-4674-B900-AE6104D332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43C8-4674-B900-AE6104D332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36.409999999999997</c:v>
                </c:pt>
                <c:pt idx="1">
                  <c:v>39.020000000000003</c:v>
                </c:pt>
                <c:pt idx="2">
                  <c:v>40.799999999999997</c:v>
                </c:pt>
                <c:pt idx="3">
                  <c:v>42.73</c:v>
                </c:pt>
                <c:pt idx="4">
                  <c:v>44.73</c:v>
                </c:pt>
              </c:numCache>
            </c:numRef>
          </c:val>
          <c:extLst>
            <c:ext xmlns:c16="http://schemas.microsoft.com/office/drawing/2014/chart" uri="{C3380CC4-5D6E-409C-BE32-E72D297353CC}">
              <c16:uniqueId val="{00000000-0291-4192-BCC4-D4345398E3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0291-4192-BCC4-D4345398E3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A-4A60-B2C8-3532AA8F47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9D8A-4A60-B2C8-3532AA8F47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1.56</c:v>
                </c:pt>
                <c:pt idx="3">
                  <c:v>0</c:v>
                </c:pt>
                <c:pt idx="4">
                  <c:v>0</c:v>
                </c:pt>
              </c:numCache>
            </c:numRef>
          </c:val>
          <c:extLst>
            <c:ext xmlns:c16="http://schemas.microsoft.com/office/drawing/2014/chart" uri="{C3380CC4-5D6E-409C-BE32-E72D297353CC}">
              <c16:uniqueId val="{00000000-3E63-4644-9DEA-0C1604E2A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3E63-4644-9DEA-0C1604E2A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589.72</c:v>
                </c:pt>
                <c:pt idx="1">
                  <c:v>734.73</c:v>
                </c:pt>
                <c:pt idx="2">
                  <c:v>806.11</c:v>
                </c:pt>
                <c:pt idx="3">
                  <c:v>845.81</c:v>
                </c:pt>
                <c:pt idx="4">
                  <c:v>850.27</c:v>
                </c:pt>
              </c:numCache>
            </c:numRef>
          </c:val>
          <c:extLst>
            <c:ext xmlns:c16="http://schemas.microsoft.com/office/drawing/2014/chart" uri="{C3380CC4-5D6E-409C-BE32-E72D297353CC}">
              <c16:uniqueId val="{00000000-FA26-47DA-8A03-A557929E1F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FA26-47DA-8A03-A557929E1F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444.08</c:v>
                </c:pt>
                <c:pt idx="1">
                  <c:v>415.57</c:v>
                </c:pt>
                <c:pt idx="2">
                  <c:v>386.57</c:v>
                </c:pt>
                <c:pt idx="3">
                  <c:v>356.1</c:v>
                </c:pt>
                <c:pt idx="4">
                  <c:v>239.63</c:v>
                </c:pt>
              </c:numCache>
            </c:numRef>
          </c:val>
          <c:extLst>
            <c:ext xmlns:c16="http://schemas.microsoft.com/office/drawing/2014/chart" uri="{C3380CC4-5D6E-409C-BE32-E72D297353CC}">
              <c16:uniqueId val="{00000000-EAAA-4529-8C5C-C8F656F36F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EAAA-4529-8C5C-C8F656F36F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96.98</c:v>
                </c:pt>
                <c:pt idx="1">
                  <c:v>92</c:v>
                </c:pt>
                <c:pt idx="2">
                  <c:v>92.14</c:v>
                </c:pt>
                <c:pt idx="3">
                  <c:v>92.52</c:v>
                </c:pt>
                <c:pt idx="4">
                  <c:v>130.16999999999999</c:v>
                </c:pt>
              </c:numCache>
            </c:numRef>
          </c:val>
          <c:extLst>
            <c:ext xmlns:c16="http://schemas.microsoft.com/office/drawing/2014/chart" uri="{C3380CC4-5D6E-409C-BE32-E72D297353CC}">
              <c16:uniqueId val="{00000000-4BBF-4405-A14C-B2C5338664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4BBF-4405-A14C-B2C5338664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104.34</c:v>
                </c:pt>
                <c:pt idx="1">
                  <c:v>111.43</c:v>
                </c:pt>
                <c:pt idx="2">
                  <c:v>112.63</c:v>
                </c:pt>
                <c:pt idx="3">
                  <c:v>111.96</c:v>
                </c:pt>
                <c:pt idx="4">
                  <c:v>107.49</c:v>
                </c:pt>
              </c:numCache>
            </c:numRef>
          </c:val>
          <c:extLst>
            <c:ext xmlns:c16="http://schemas.microsoft.com/office/drawing/2014/chart" uri="{C3380CC4-5D6E-409C-BE32-E72D297353CC}">
              <c16:uniqueId val="{00000000-8D68-45D0-824E-B3480C5D3F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8D68-45D0-824E-B3480C5D3F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K22" sqref="BK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上天草・宇城水道企業団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86.68</v>
      </c>
      <c r="J10" s="53"/>
      <c r="K10" s="53"/>
      <c r="L10" s="53"/>
      <c r="M10" s="53"/>
      <c r="N10" s="53"/>
      <c r="O10" s="64"/>
      <c r="P10" s="54">
        <f>データ!$P$6</f>
        <v>34.78</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68958</v>
      </c>
      <c r="AM10" s="61"/>
      <c r="AN10" s="61"/>
      <c r="AO10" s="61"/>
      <c r="AP10" s="61"/>
      <c r="AQ10" s="61"/>
      <c r="AR10" s="61"/>
      <c r="AS10" s="61"/>
      <c r="AT10" s="52">
        <f>データ!$V$6</f>
        <v>285.92</v>
      </c>
      <c r="AU10" s="53"/>
      <c r="AV10" s="53"/>
      <c r="AW10" s="53"/>
      <c r="AX10" s="53"/>
      <c r="AY10" s="53"/>
      <c r="AZ10" s="53"/>
      <c r="BA10" s="53"/>
      <c r="BB10" s="54">
        <f>データ!$W$6</f>
        <v>241.18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cZzdfHs3IJC+q4GzYaXDJNFvgtyLFhfz00VTxtBWhFos4eiVg97spF9WxLOVrcikBX8I3K8DEOhor0hStiPO6w==" saltValue="0ibvMHBnxVUuxFd3xBpf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439941</v>
      </c>
      <c r="D6" s="34">
        <f t="shared" si="3"/>
        <v>46</v>
      </c>
      <c r="E6" s="34">
        <f t="shared" si="3"/>
        <v>1</v>
      </c>
      <c r="F6" s="34">
        <f t="shared" si="3"/>
        <v>0</v>
      </c>
      <c r="G6" s="34">
        <f t="shared" si="3"/>
        <v>2</v>
      </c>
      <c r="H6" s="34" t="str">
        <f t="shared" si="3"/>
        <v>熊本県　上天草・宇城水道企業団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86.68</v>
      </c>
      <c r="P6" s="35">
        <f t="shared" si="3"/>
        <v>34.78</v>
      </c>
      <c r="Q6" s="35">
        <f t="shared" si="3"/>
        <v>0</v>
      </c>
      <c r="R6" s="35" t="str">
        <f t="shared" si="3"/>
        <v>-</v>
      </c>
      <c r="S6" s="35" t="str">
        <f t="shared" si="3"/>
        <v>-</v>
      </c>
      <c r="T6" s="35" t="str">
        <f t="shared" si="3"/>
        <v>-</v>
      </c>
      <c r="U6" s="35">
        <f t="shared" si="3"/>
        <v>68958</v>
      </c>
      <c r="V6" s="35">
        <f t="shared" si="3"/>
        <v>285.92</v>
      </c>
      <c r="W6" s="35">
        <f t="shared" si="3"/>
        <v>241.18</v>
      </c>
      <c r="X6" s="36">
        <f>IF(X7="",NA(),X7)</f>
        <v>101.43</v>
      </c>
      <c r="Y6" s="36">
        <f t="shared" ref="Y6:AG6" si="4">IF(Y7="",NA(),Y7)</f>
        <v>97.52</v>
      </c>
      <c r="Z6" s="36">
        <f t="shared" si="4"/>
        <v>98.52</v>
      </c>
      <c r="AA6" s="36">
        <f t="shared" si="4"/>
        <v>99.47</v>
      </c>
      <c r="AB6" s="36">
        <f t="shared" si="4"/>
        <v>124.5</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6">
        <f t="shared" si="5"/>
        <v>1.56</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589.72</v>
      </c>
      <c r="AU6" s="36">
        <f t="shared" ref="AU6:BC6" si="6">IF(AU7="",NA(),AU7)</f>
        <v>734.73</v>
      </c>
      <c r="AV6" s="36">
        <f t="shared" si="6"/>
        <v>806.11</v>
      </c>
      <c r="AW6" s="36">
        <f t="shared" si="6"/>
        <v>845.81</v>
      </c>
      <c r="AX6" s="36">
        <f t="shared" si="6"/>
        <v>850.27</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444.08</v>
      </c>
      <c r="BF6" s="36">
        <f t="shared" ref="BF6:BN6" si="7">IF(BF7="",NA(),BF7)</f>
        <v>415.57</v>
      </c>
      <c r="BG6" s="36">
        <f t="shared" si="7"/>
        <v>386.57</v>
      </c>
      <c r="BH6" s="36">
        <f t="shared" si="7"/>
        <v>356.1</v>
      </c>
      <c r="BI6" s="36">
        <f t="shared" si="7"/>
        <v>239.63</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96.98</v>
      </c>
      <c r="BQ6" s="36">
        <f t="shared" ref="BQ6:BY6" si="8">IF(BQ7="",NA(),BQ7)</f>
        <v>92</v>
      </c>
      <c r="BR6" s="36">
        <f t="shared" si="8"/>
        <v>92.14</v>
      </c>
      <c r="BS6" s="36">
        <f t="shared" si="8"/>
        <v>92.52</v>
      </c>
      <c r="BT6" s="36">
        <f t="shared" si="8"/>
        <v>130.16999999999999</v>
      </c>
      <c r="BU6" s="36">
        <f t="shared" si="8"/>
        <v>113.88</v>
      </c>
      <c r="BV6" s="36">
        <f t="shared" si="8"/>
        <v>114.14</v>
      </c>
      <c r="BW6" s="36">
        <f t="shared" si="8"/>
        <v>112.83</v>
      </c>
      <c r="BX6" s="36">
        <f t="shared" si="8"/>
        <v>112.84</v>
      </c>
      <c r="BY6" s="36">
        <f t="shared" si="8"/>
        <v>110.77</v>
      </c>
      <c r="BZ6" s="35" t="str">
        <f>IF(BZ7="","",IF(BZ7="-","【-】","【"&amp;SUBSTITUTE(TEXT(BZ7,"#,##0.00"),"-","△")&amp;"】"))</f>
        <v>【110.77】</v>
      </c>
      <c r="CA6" s="36">
        <f>IF(CA7="",NA(),CA7)</f>
        <v>104.34</v>
      </c>
      <c r="CB6" s="36">
        <f t="shared" ref="CB6:CJ6" si="9">IF(CB7="",NA(),CB7)</f>
        <v>111.43</v>
      </c>
      <c r="CC6" s="36">
        <f t="shared" si="9"/>
        <v>112.63</v>
      </c>
      <c r="CD6" s="36">
        <f t="shared" si="9"/>
        <v>111.96</v>
      </c>
      <c r="CE6" s="36">
        <f t="shared" si="9"/>
        <v>107.49</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92.96</v>
      </c>
      <c r="CM6" s="36">
        <f t="shared" ref="CM6:CU6" si="10">IF(CM7="",NA(),CM7)</f>
        <v>91.58</v>
      </c>
      <c r="CN6" s="36">
        <f t="shared" si="10"/>
        <v>90.63</v>
      </c>
      <c r="CO6" s="36">
        <f t="shared" si="10"/>
        <v>90.69</v>
      </c>
      <c r="CP6" s="36">
        <f t="shared" si="10"/>
        <v>91.57</v>
      </c>
      <c r="CQ6" s="36">
        <f t="shared" si="10"/>
        <v>61.66</v>
      </c>
      <c r="CR6" s="36">
        <f t="shared" si="10"/>
        <v>62.19</v>
      </c>
      <c r="CS6" s="36">
        <f t="shared" si="10"/>
        <v>61.77</v>
      </c>
      <c r="CT6" s="36">
        <f t="shared" si="10"/>
        <v>61.69</v>
      </c>
      <c r="CU6" s="36">
        <f t="shared" si="10"/>
        <v>62.26</v>
      </c>
      <c r="CV6" s="35" t="str">
        <f>IF(CV7="","",IF(CV7="-","【-】","【"&amp;SUBSTITUTE(TEXT(CV7,"#,##0.00"),"-","△")&amp;"】"))</f>
        <v>【62.26】</v>
      </c>
      <c r="CW6" s="36">
        <f>IF(CW7="",NA(),CW7)</f>
        <v>98.22</v>
      </c>
      <c r="CX6" s="36">
        <f t="shared" ref="CX6:DF6" si="11">IF(CX7="",NA(),CX7)</f>
        <v>98.41</v>
      </c>
      <c r="CY6" s="36">
        <f t="shared" si="11"/>
        <v>98.23</v>
      </c>
      <c r="CZ6" s="36">
        <f t="shared" si="11"/>
        <v>98.35</v>
      </c>
      <c r="DA6" s="36">
        <f t="shared" si="11"/>
        <v>98.42</v>
      </c>
      <c r="DB6" s="36">
        <f t="shared" si="11"/>
        <v>100.05</v>
      </c>
      <c r="DC6" s="36">
        <f t="shared" si="11"/>
        <v>100.05</v>
      </c>
      <c r="DD6" s="36">
        <f t="shared" si="11"/>
        <v>100.08</v>
      </c>
      <c r="DE6" s="36">
        <f t="shared" si="11"/>
        <v>100</v>
      </c>
      <c r="DF6" s="36">
        <f t="shared" si="11"/>
        <v>100.16</v>
      </c>
      <c r="DG6" s="35" t="str">
        <f>IF(DG7="","",IF(DG7="-","【-】","【"&amp;SUBSTITUTE(TEXT(DG7,"#,##0.00"),"-","△")&amp;"】"))</f>
        <v>【100.16】</v>
      </c>
      <c r="DH6" s="36">
        <f>IF(DH7="",NA(),DH7)</f>
        <v>36.409999999999997</v>
      </c>
      <c r="DI6" s="36">
        <f t="shared" ref="DI6:DQ6" si="12">IF(DI7="",NA(),DI7)</f>
        <v>39.020000000000003</v>
      </c>
      <c r="DJ6" s="36">
        <f t="shared" si="12"/>
        <v>40.799999999999997</v>
      </c>
      <c r="DK6" s="36">
        <f t="shared" si="12"/>
        <v>42.73</v>
      </c>
      <c r="DL6" s="36">
        <f t="shared" si="12"/>
        <v>44.73</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6">
        <f>IF(ED7="",NA(),ED7)</f>
        <v>1.05</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439941</v>
      </c>
      <c r="D7" s="38">
        <v>46</v>
      </c>
      <c r="E7" s="38">
        <v>1</v>
      </c>
      <c r="F7" s="38">
        <v>0</v>
      </c>
      <c r="G7" s="38">
        <v>2</v>
      </c>
      <c r="H7" s="38" t="s">
        <v>93</v>
      </c>
      <c r="I7" s="38" t="s">
        <v>94</v>
      </c>
      <c r="J7" s="38" t="s">
        <v>95</v>
      </c>
      <c r="K7" s="38" t="s">
        <v>96</v>
      </c>
      <c r="L7" s="38" t="s">
        <v>97</v>
      </c>
      <c r="M7" s="38" t="s">
        <v>98</v>
      </c>
      <c r="N7" s="39" t="s">
        <v>99</v>
      </c>
      <c r="O7" s="39">
        <v>86.68</v>
      </c>
      <c r="P7" s="39">
        <v>34.78</v>
      </c>
      <c r="Q7" s="39">
        <v>0</v>
      </c>
      <c r="R7" s="39" t="s">
        <v>99</v>
      </c>
      <c r="S7" s="39" t="s">
        <v>99</v>
      </c>
      <c r="T7" s="39" t="s">
        <v>99</v>
      </c>
      <c r="U7" s="39">
        <v>68958</v>
      </c>
      <c r="V7" s="39">
        <v>285.92</v>
      </c>
      <c r="W7" s="39">
        <v>241.18</v>
      </c>
      <c r="X7" s="39">
        <v>101.43</v>
      </c>
      <c r="Y7" s="39">
        <v>97.52</v>
      </c>
      <c r="Z7" s="39">
        <v>98.52</v>
      </c>
      <c r="AA7" s="39">
        <v>99.47</v>
      </c>
      <c r="AB7" s="39">
        <v>124.5</v>
      </c>
      <c r="AC7" s="39">
        <v>114.05</v>
      </c>
      <c r="AD7" s="39">
        <v>114.26</v>
      </c>
      <c r="AE7" s="39">
        <v>112.98</v>
      </c>
      <c r="AF7" s="39">
        <v>112.91</v>
      </c>
      <c r="AG7" s="39">
        <v>111.13</v>
      </c>
      <c r="AH7" s="39">
        <v>111.13</v>
      </c>
      <c r="AI7" s="39">
        <v>0</v>
      </c>
      <c r="AJ7" s="39">
        <v>0</v>
      </c>
      <c r="AK7" s="39">
        <v>1.56</v>
      </c>
      <c r="AL7" s="39">
        <v>0</v>
      </c>
      <c r="AM7" s="39">
        <v>0</v>
      </c>
      <c r="AN7" s="39">
        <v>12.65</v>
      </c>
      <c r="AO7" s="39">
        <v>10.58</v>
      </c>
      <c r="AP7" s="39">
        <v>10.49</v>
      </c>
      <c r="AQ7" s="39">
        <v>9.92</v>
      </c>
      <c r="AR7" s="39">
        <v>12.29</v>
      </c>
      <c r="AS7" s="39">
        <v>12.29</v>
      </c>
      <c r="AT7" s="39">
        <v>589.72</v>
      </c>
      <c r="AU7" s="39">
        <v>734.73</v>
      </c>
      <c r="AV7" s="39">
        <v>806.11</v>
      </c>
      <c r="AW7" s="39">
        <v>845.81</v>
      </c>
      <c r="AX7" s="39">
        <v>850.27</v>
      </c>
      <c r="AY7" s="39">
        <v>224.41</v>
      </c>
      <c r="AZ7" s="39">
        <v>243.44</v>
      </c>
      <c r="BA7" s="39">
        <v>258.49</v>
      </c>
      <c r="BB7" s="39">
        <v>271.10000000000002</v>
      </c>
      <c r="BC7" s="39">
        <v>284.45</v>
      </c>
      <c r="BD7" s="39">
        <v>284.45</v>
      </c>
      <c r="BE7" s="39">
        <v>444.08</v>
      </c>
      <c r="BF7" s="39">
        <v>415.57</v>
      </c>
      <c r="BG7" s="39">
        <v>386.57</v>
      </c>
      <c r="BH7" s="39">
        <v>356.1</v>
      </c>
      <c r="BI7" s="39">
        <v>239.63</v>
      </c>
      <c r="BJ7" s="39">
        <v>320.31</v>
      </c>
      <c r="BK7" s="39">
        <v>303.26</v>
      </c>
      <c r="BL7" s="39">
        <v>290.31</v>
      </c>
      <c r="BM7" s="39">
        <v>272.95999999999998</v>
      </c>
      <c r="BN7" s="39">
        <v>260.95999999999998</v>
      </c>
      <c r="BO7" s="39">
        <v>260.95999999999998</v>
      </c>
      <c r="BP7" s="39">
        <v>96.98</v>
      </c>
      <c r="BQ7" s="39">
        <v>92</v>
      </c>
      <c r="BR7" s="39">
        <v>92.14</v>
      </c>
      <c r="BS7" s="39">
        <v>92.52</v>
      </c>
      <c r="BT7" s="39">
        <v>130.16999999999999</v>
      </c>
      <c r="BU7" s="39">
        <v>113.88</v>
      </c>
      <c r="BV7" s="39">
        <v>114.14</v>
      </c>
      <c r="BW7" s="39">
        <v>112.83</v>
      </c>
      <c r="BX7" s="39">
        <v>112.84</v>
      </c>
      <c r="BY7" s="39">
        <v>110.77</v>
      </c>
      <c r="BZ7" s="39">
        <v>110.77</v>
      </c>
      <c r="CA7" s="39">
        <v>104.34</v>
      </c>
      <c r="CB7" s="39">
        <v>111.43</v>
      </c>
      <c r="CC7" s="39">
        <v>112.63</v>
      </c>
      <c r="CD7" s="39">
        <v>111.96</v>
      </c>
      <c r="CE7" s="39">
        <v>107.49</v>
      </c>
      <c r="CF7" s="39">
        <v>74.02</v>
      </c>
      <c r="CG7" s="39">
        <v>73.03</v>
      </c>
      <c r="CH7" s="39">
        <v>73.86</v>
      </c>
      <c r="CI7" s="39">
        <v>73.849999999999994</v>
      </c>
      <c r="CJ7" s="39">
        <v>73.180000000000007</v>
      </c>
      <c r="CK7" s="39">
        <v>73.180000000000007</v>
      </c>
      <c r="CL7" s="39">
        <v>92.96</v>
      </c>
      <c r="CM7" s="39">
        <v>91.58</v>
      </c>
      <c r="CN7" s="39">
        <v>90.63</v>
      </c>
      <c r="CO7" s="39">
        <v>90.69</v>
      </c>
      <c r="CP7" s="39">
        <v>91.57</v>
      </c>
      <c r="CQ7" s="39">
        <v>61.66</v>
      </c>
      <c r="CR7" s="39">
        <v>62.19</v>
      </c>
      <c r="CS7" s="39">
        <v>61.77</v>
      </c>
      <c r="CT7" s="39">
        <v>61.69</v>
      </c>
      <c r="CU7" s="39">
        <v>62.26</v>
      </c>
      <c r="CV7" s="39">
        <v>62.26</v>
      </c>
      <c r="CW7" s="39">
        <v>98.22</v>
      </c>
      <c r="CX7" s="39">
        <v>98.41</v>
      </c>
      <c r="CY7" s="39">
        <v>98.23</v>
      </c>
      <c r="CZ7" s="39">
        <v>98.35</v>
      </c>
      <c r="DA7" s="39">
        <v>98.42</v>
      </c>
      <c r="DB7" s="39">
        <v>100.05</v>
      </c>
      <c r="DC7" s="39">
        <v>100.05</v>
      </c>
      <c r="DD7" s="39">
        <v>100.08</v>
      </c>
      <c r="DE7" s="39">
        <v>100</v>
      </c>
      <c r="DF7" s="39">
        <v>100.16</v>
      </c>
      <c r="DG7" s="39">
        <v>100.16</v>
      </c>
      <c r="DH7" s="39">
        <v>36.409999999999997</v>
      </c>
      <c r="DI7" s="39">
        <v>39.020000000000003</v>
      </c>
      <c r="DJ7" s="39">
        <v>40.799999999999997</v>
      </c>
      <c r="DK7" s="39">
        <v>42.73</v>
      </c>
      <c r="DL7" s="39">
        <v>44.73</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1.05</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