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回答・報告\熊本県\令和03年度\R04.01.06   事務連絡              「公営企業に係る経営比較分析表（令和2年度決算）の分析等について」（01月26日期限：  月  日送信済）\49 大津菊陽水道企業団\水道\"/>
    </mc:Choice>
  </mc:AlternateContent>
  <workbookProtection workbookAlgorithmName="SHA-512" workbookHashValue="hbJzWXHd17G8s7i/D8ZDD7tLXiipxR0SRIjcLy1EVXbOofPiPnbS41ngjWoKIAdl/YTmNeCgBBYKF11qAc5Zdw==" workbookSaltValue="7VQ2sMWwS+2rppIQxzBA5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<sst xmlns="http://schemas.openxmlformats.org/spreadsheetml/2006/main" count="231" uniqueCount="114">
  <si>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</si>
  <si>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</si>
  <si>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</si>
  <si>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</si>
  <si>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</si>
  <si>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</si>
  <si>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</si>
  <si>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</si>
  <si>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</si>
  <si>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</si>
  <si>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</si>
  <si>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</si>
  <si>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</si>
  <si>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</si>
  <si>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</si>
  <si>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</si>
  <si>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</si>
  <si>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</si>
  <si>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</si>
  <si>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</si>
  <si>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</si>
  <si>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</si>
  <si>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</si>
  <si>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</si>
  <si>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</si>
  <si>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</si>
  <si>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</si>
  <si>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</si>
  <si>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</si>
  <si>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</si>
  <si>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</si>
  <si>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</si>
  <si>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</si>
  <si>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</si>
  <si>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</si>
  <si>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</si>
  <si>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</si>
  <si>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</si>
  <si>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</si>
  <si>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</si>
  <si>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</si>
  <si>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</si>
  <si>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</si>
  <si>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</si>
  <si>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</si>
  <si>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</si>
  <si>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</si>
  <si>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</si>
  <si>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</si>
  <si>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</si>
  <si>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</si>
  <si>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</si>
  <si>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</si>
  <si>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</si>
  <si>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</si>
  <si>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</si>
  <si>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</si>
  <si>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</si>
  <si>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</si>
  <si>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</si>
  <si>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</si>
  <si>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</si>
  <si>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</si>
  <si>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</si>
  <si>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</si>
  <si>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</si>
  <si>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</si>
  <si>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</si>
  <si>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</si>
  <si>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</si>
  <si>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</si>
  <si>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</si>
  <si>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</si>
  <si>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</si>
  <si>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</si>
  <si>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</si>
  <si>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</si>
  <si>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</si>
  <si>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</si>
  <si>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</si>
  <si>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</si>
  <si>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</si>
  <si>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</si>
  <si>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</si>
  <si>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</si>
  <si>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</si>
  <si>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</si>
  <si>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</si>
  <si>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</si>
  <si>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</si>
  <si>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</si>
  <si>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</si>
  <si>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</si>
  <si>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大津菊陽水道企業団</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</si>
  <si>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</si>
  <si>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</si>
  <si>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</si>
  <si>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</si>
  <si>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</si>
  <si>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</si>
  <si>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</si>
  <si>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</si>
  <si>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</si>
  <si>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</si>
  <si>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</si>
  <si>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</si>
  <si>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</si>
  <si>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</si>
  <si>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</si>
  <si>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</si>
  <si>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</si>
  <si>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経営の健全性・効率性を分析すると、概ね健全な経営ができているものと思われます。
　また、老朽化の状況から、当該年度においては施設や管路の更新によって資産の老朽化が進行していないことが見てとれます。
　今後は、施設の老朽化が加速していくと見込まれており、そのことによる更新費用の増大、延いては経営状況の悪化へとつながることが懸念されます。
　安定した経営を継続していくためにも基本計画に基づき企業債を活用しながら計画的な施設・管路の更新に取り組んでいきます。</t>
    <phoneticPr fontId="4"/>
  </si>
  <si>
    <t xml:space="preserve">① 有形固定資産減価償却率は、年々上昇傾向で老朽化が進んでいることが見て取れます。
　今後、既設老朽施設の更新事業により有形固定資産減価償却率は、低くなると予想されますが、更新の財源確保を考える必要があります。
② 管路経年化率は例年同程度を維持しており、全国・類似団体と比較しても低い水準です。
③ 管路更新率は当該年度においては、全国・類似団体比でほぼ同程度の水準です。
</t>
    <rPh sb="15" eb="17">
      <t>ネンネン</t>
    </rPh>
    <rPh sb="17" eb="19">
      <t>ジョウショウ</t>
    </rPh>
    <rPh sb="19" eb="21">
      <t>ケイコウ</t>
    </rPh>
    <rPh sb="22" eb="25">
      <t>ロウキュウカ</t>
    </rPh>
    <rPh sb="26" eb="27">
      <t>スス</t>
    </rPh>
    <rPh sb="34" eb="35">
      <t>ミ</t>
    </rPh>
    <rPh sb="36" eb="37">
      <t>ト</t>
    </rPh>
    <rPh sb="43" eb="45">
      <t>コンゴ</t>
    </rPh>
    <rPh sb="46" eb="48">
      <t>キセツ</t>
    </rPh>
    <rPh sb="48" eb="50">
      <t>ロウキュウ</t>
    </rPh>
    <rPh sb="50" eb="52">
      <t>シセツ</t>
    </rPh>
    <rPh sb="53" eb="55">
      <t>コウシン</t>
    </rPh>
    <rPh sb="55" eb="57">
      <t>ジギョウ</t>
    </rPh>
    <rPh sb="73" eb="74">
      <t>ヒク</t>
    </rPh>
    <rPh sb="78" eb="80">
      <t>ヨソウ</t>
    </rPh>
    <rPh sb="86" eb="88">
      <t>コウシン</t>
    </rPh>
    <rPh sb="89" eb="91">
      <t>ザイゲン</t>
    </rPh>
    <rPh sb="91" eb="93">
      <t>カクホ</t>
    </rPh>
    <rPh sb="94" eb="95">
      <t>カンガ</t>
    </rPh>
    <rPh sb="97" eb="99">
      <t>ヒツヨウ</t>
    </rPh>
    <rPh sb="115" eb="117">
      <t>レイネン</t>
    </rPh>
    <rPh sb="117" eb="118">
      <t>ドウ</t>
    </rPh>
    <rPh sb="118" eb="120">
      <t>テイド</t>
    </rPh>
    <rPh sb="121" eb="123">
      <t>イジ</t>
    </rPh>
    <phoneticPr fontId="4"/>
  </si>
  <si>
    <t xml:space="preserve">① 継続的に経常収支比率は、100 ％を超え類似団体と比較しても高い水準にあり良好です。
② 累積欠損金は、発生しておりません。
③ 流動比率は、類似団体と比較しても低い水準でですが300％を超えており、短期的な支払能力は十分備わっていると思われます。
④ 企業債残高対給水収益比率は、企業債の償還が進んできていることから類似団体と比較しても大幅に低い数値となっています。今後、既設老朽施設の更新費用を充てる企業債借入を予定しており、当該指標についても注視していくところです。
⑤ 料金回収率は、100 ％を超えており、給水に係る費用が給水収益で賄われていることが示されています。
⑥ 給水原価は、類似団体と比較しても低い水準で推移しておりますが、有収率の向上によってさらに良好な数値を目指すことが求められます。
⑦ 施設利用率は、類似団体と比較しても高い数値となっており、有効に施設利用ができているといえます。今後、既設老朽施設の更新によりさらに有効利用できるものと思われます。
⑧ 有収率は、類似団体と比較し低い水準を示しており、漏水対策と老朽管更新を計画的に進めて行くことが課題となります。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</si>
</sst>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1.57</c:v>
                </c:pt>
                <c:pt idx="1">
                  <c:v>0.46</c:v>
                </c:pt>
                <c:pt idx="2">
                  <c:v>0.75</c:v>
                </c:pt>
                <c:pt idx="3">
                  <c:v>0.63</c:v>
                </c:pt>
                <c:pt idx="4">
                  <c:v>0.62</c:v>
                </c:pt>
              </c:numCache>
            </c:numRef>
          </c:val>
          <c:extLst>
            <c:ext xmlns:c16="http://schemas.microsoft.com/office/drawing/2014/chart" uri="{C3380CC4-5D6E-409C-BE32-E72D297353CC}">
              <c16:uniqueId val="{00000000-9EAD-4BDA-9277-DA6A45B3B19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9EAD-4BDA-9277-DA6A45B3B19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93.5</c:v>
                </c:pt>
                <c:pt idx="1">
                  <c:v>90.29</c:v>
                </c:pt>
                <c:pt idx="2">
                  <c:v>88.27</c:v>
                </c:pt>
                <c:pt idx="3">
                  <c:v>86.32</c:v>
                </c:pt>
                <c:pt idx="4">
                  <c:v>83.43</c:v>
                </c:pt>
              </c:numCache>
            </c:numRef>
          </c:val>
          <c:extLst>
            <c:ext xmlns:c16="http://schemas.microsoft.com/office/drawing/2014/chart" uri="{C3380CC4-5D6E-409C-BE32-E72D297353CC}">
              <c16:uniqueId val="{00000000-130A-4B7E-B20F-7870B9FFF8B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130A-4B7E-B20F-7870B9FFF8B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68.599999999999994</c:v>
                </c:pt>
                <c:pt idx="1">
                  <c:v>74.349999999999994</c:v>
                </c:pt>
                <c:pt idx="2">
                  <c:v>75.97</c:v>
                </c:pt>
                <c:pt idx="3">
                  <c:v>77.260000000000005</c:v>
                </c:pt>
                <c:pt idx="4">
                  <c:v>79.7</c:v>
                </c:pt>
              </c:numCache>
            </c:numRef>
          </c:val>
          <c:extLst>
            <c:ext xmlns:c16="http://schemas.microsoft.com/office/drawing/2014/chart" uri="{C3380CC4-5D6E-409C-BE32-E72D297353CC}">
              <c16:uniqueId val="{00000000-7CC0-448C-856E-BE56DB0E187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7CC0-448C-856E-BE56DB0E187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128.66</c:v>
                </c:pt>
                <c:pt idx="1">
                  <c:v>141.09</c:v>
                </c:pt>
                <c:pt idx="2">
                  <c:v>133.61000000000001</c:v>
                </c:pt>
                <c:pt idx="3">
                  <c:v>137.08000000000001</c:v>
                </c:pt>
                <c:pt idx="4">
                  <c:v>130.06</c:v>
                </c:pt>
              </c:numCache>
            </c:numRef>
          </c:val>
          <c:extLst>
            <c:ext xmlns:c16="http://schemas.microsoft.com/office/drawing/2014/chart" uri="{C3380CC4-5D6E-409C-BE32-E72D297353CC}">
              <c16:uniqueId val="{00000000-3185-4840-9388-BAF6F4ED00C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3185-4840-9388-BAF6F4ED00C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41.48</c:v>
                </c:pt>
                <c:pt idx="1">
                  <c:v>42.01</c:v>
                </c:pt>
                <c:pt idx="2">
                  <c:v>42.06</c:v>
                </c:pt>
                <c:pt idx="3">
                  <c:v>43.27</c:v>
                </c:pt>
                <c:pt idx="4">
                  <c:v>43.82</c:v>
                </c:pt>
              </c:numCache>
            </c:numRef>
          </c:val>
          <c:extLst>
            <c:ext xmlns:c16="http://schemas.microsoft.com/office/drawing/2014/chart" uri="{C3380CC4-5D6E-409C-BE32-E72D297353CC}">
              <c16:uniqueId val="{00000000-11E7-42D6-853B-D9E6E8DA22B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11E7-42D6-853B-D9E6E8DA22B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5.74</c:v>
                </c:pt>
                <c:pt idx="1">
                  <c:v>7.1</c:v>
                </c:pt>
                <c:pt idx="2">
                  <c:v>6.83</c:v>
                </c:pt>
                <c:pt idx="3">
                  <c:v>6.79</c:v>
                </c:pt>
                <c:pt idx="4">
                  <c:v>6.88</c:v>
                </c:pt>
              </c:numCache>
            </c:numRef>
          </c:val>
          <c:extLst>
            <c:ext xmlns:c16="http://schemas.microsoft.com/office/drawing/2014/chart" uri="{C3380CC4-5D6E-409C-BE32-E72D297353CC}">
              <c16:uniqueId val="{00000000-7712-493E-9D71-B332EED9730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7712-493E-9D71-B332EED9730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62-425E-8E6B-9A6906C3E5E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0262-425E-8E6B-9A6906C3E5E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351.88</c:v>
                </c:pt>
                <c:pt idx="1">
                  <c:v>337.84</c:v>
                </c:pt>
                <c:pt idx="2">
                  <c:v>308.16000000000003</c:v>
                </c:pt>
                <c:pt idx="3">
                  <c:v>381.3</c:v>
                </c:pt>
                <c:pt idx="4">
                  <c:v>304.64999999999998</c:v>
                </c:pt>
              </c:numCache>
            </c:numRef>
          </c:val>
          <c:extLst>
            <c:ext xmlns:c16="http://schemas.microsoft.com/office/drawing/2014/chart" uri="{C3380CC4-5D6E-409C-BE32-E72D297353CC}">
              <c16:uniqueId val="{00000000-CE70-40FC-985B-BD84C575DA8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CE70-40FC-985B-BD84C575DA8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57.45</c:v>
                </c:pt>
                <c:pt idx="1">
                  <c:v>40.950000000000003</c:v>
                </c:pt>
                <c:pt idx="2">
                  <c:v>27.82</c:v>
                </c:pt>
                <c:pt idx="3">
                  <c:v>16.45</c:v>
                </c:pt>
                <c:pt idx="4">
                  <c:v>16.559999999999999</c:v>
                </c:pt>
              </c:numCache>
            </c:numRef>
          </c:val>
          <c:extLst>
            <c:ext xmlns:c16="http://schemas.microsoft.com/office/drawing/2014/chart" uri="{C3380CC4-5D6E-409C-BE32-E72D297353CC}">
              <c16:uniqueId val="{00000000-D1C1-42D2-9702-D0DCE649617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D1C1-42D2-9702-D0DCE649617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108.45</c:v>
                </c:pt>
                <c:pt idx="1">
                  <c:v>123.57</c:v>
                </c:pt>
                <c:pt idx="2">
                  <c:v>115.13</c:v>
                </c:pt>
                <c:pt idx="3">
                  <c:v>121.38</c:v>
                </c:pt>
                <c:pt idx="4">
                  <c:v>118.29</c:v>
                </c:pt>
              </c:numCache>
            </c:numRef>
          </c:val>
          <c:extLst>
            <c:ext xmlns:c16="http://schemas.microsoft.com/office/drawing/2014/chart" uri="{C3380CC4-5D6E-409C-BE32-E72D297353CC}">
              <c16:uniqueId val="{00000000-61BD-4140-BF7A-FE86BCFC2B4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61BD-4140-BF7A-FE86BCFC2B4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132.62</c:v>
                </c:pt>
                <c:pt idx="1">
                  <c:v>115.97</c:v>
                </c:pt>
                <c:pt idx="2">
                  <c:v>124.06</c:v>
                </c:pt>
                <c:pt idx="3">
                  <c:v>117.88</c:v>
                </c:pt>
                <c:pt idx="4">
                  <c:v>114.27</c:v>
                </c:pt>
              </c:numCache>
            </c:numRef>
          </c:val>
          <c:extLst>
            <c:ext xmlns:c16="http://schemas.microsoft.com/office/drawing/2014/chart" uri="{C3380CC4-5D6E-409C-BE32-E72D297353CC}">
              <c16:uniqueId val="{00000000-A38E-4572-98FF-F5DED2C8FC0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A38E-4572-98FF-F5DED2C8FC0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4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熊本県　大津菊陽水道企業団</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自治体職員</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93.84</v>
      </c>
      <c r="J10" s="53"/>
      <c r="K10" s="53"/>
      <c r="L10" s="53"/>
      <c r="M10" s="53"/>
      <c r="N10" s="53"/>
      <c r="O10" s="64"/>
      <c r="P10" s="54">
        <f>データ!$P$6</f>
        <v>99.48</v>
      </c>
      <c r="Q10" s="54"/>
      <c r="R10" s="54"/>
      <c r="S10" s="54"/>
      <c r="T10" s="54"/>
      <c r="U10" s="54"/>
      <c r="V10" s="54"/>
      <c r="W10" s="61">
        <f>データ!$Q$6</f>
        <v>2670</v>
      </c>
      <c r="X10" s="61"/>
      <c r="Y10" s="61"/>
      <c r="Z10" s="61"/>
      <c r="AA10" s="61"/>
      <c r="AB10" s="61"/>
      <c r="AC10" s="61"/>
      <c r="AD10" s="2"/>
      <c r="AE10" s="2"/>
      <c r="AF10" s="2"/>
      <c r="AG10" s="2"/>
      <c r="AH10" s="4"/>
      <c r="AI10" s="4"/>
      <c r="AJ10" s="4"/>
      <c r="AK10" s="4"/>
      <c r="AL10" s="61">
        <f>データ!$U$6</f>
        <v>77927</v>
      </c>
      <c r="AM10" s="61"/>
      <c r="AN10" s="61"/>
      <c r="AO10" s="61"/>
      <c r="AP10" s="61"/>
      <c r="AQ10" s="61"/>
      <c r="AR10" s="61"/>
      <c r="AS10" s="61"/>
      <c r="AT10" s="52">
        <f>データ!$V$6</f>
        <v>56.47</v>
      </c>
      <c r="AU10" s="53"/>
      <c r="AV10" s="53"/>
      <c r="AW10" s="53"/>
      <c r="AX10" s="53"/>
      <c r="AY10" s="53"/>
      <c r="AZ10" s="53"/>
      <c r="BA10" s="53"/>
      <c r="BB10" s="54">
        <f>データ!$W$6</f>
        <v>1379.97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113</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7" t="s">
        <v>112</v>
      </c>
      <c r="BM47" s="88"/>
      <c r="BN47" s="88"/>
      <c r="BO47" s="88"/>
      <c r="BP47" s="88"/>
      <c r="BQ47" s="88"/>
      <c r="BR47" s="88"/>
      <c r="BS47" s="88"/>
      <c r="BT47" s="88"/>
      <c r="BU47" s="88"/>
      <c r="BV47" s="88"/>
      <c r="BW47" s="88"/>
      <c r="BX47" s="88"/>
      <c r="BY47" s="88"/>
      <c r="BZ47" s="8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7"/>
      <c r="BM48" s="88"/>
      <c r="BN48" s="88"/>
      <c r="BO48" s="88"/>
      <c r="BP48" s="88"/>
      <c r="BQ48" s="88"/>
      <c r="BR48" s="88"/>
      <c r="BS48" s="88"/>
      <c r="BT48" s="88"/>
      <c r="BU48" s="88"/>
      <c r="BV48" s="88"/>
      <c r="BW48" s="88"/>
      <c r="BX48" s="88"/>
      <c r="BY48" s="88"/>
      <c r="BZ48" s="8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7"/>
      <c r="BM49" s="88"/>
      <c r="BN49" s="88"/>
      <c r="BO49" s="88"/>
      <c r="BP49" s="88"/>
      <c r="BQ49" s="88"/>
      <c r="BR49" s="88"/>
      <c r="BS49" s="88"/>
      <c r="BT49" s="88"/>
      <c r="BU49" s="88"/>
      <c r="BV49" s="88"/>
      <c r="BW49" s="88"/>
      <c r="BX49" s="88"/>
      <c r="BY49" s="88"/>
      <c r="BZ49" s="8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7"/>
      <c r="BM50" s="88"/>
      <c r="BN50" s="88"/>
      <c r="BO50" s="88"/>
      <c r="BP50" s="88"/>
      <c r="BQ50" s="88"/>
      <c r="BR50" s="88"/>
      <c r="BS50" s="88"/>
      <c r="BT50" s="88"/>
      <c r="BU50" s="88"/>
      <c r="BV50" s="88"/>
      <c r="BW50" s="88"/>
      <c r="BX50" s="88"/>
      <c r="BY50" s="88"/>
      <c r="BZ50" s="8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7"/>
      <c r="BM51" s="88"/>
      <c r="BN51" s="88"/>
      <c r="BO51" s="88"/>
      <c r="BP51" s="88"/>
      <c r="BQ51" s="88"/>
      <c r="BR51" s="88"/>
      <c r="BS51" s="88"/>
      <c r="BT51" s="88"/>
      <c r="BU51" s="88"/>
      <c r="BV51" s="88"/>
      <c r="BW51" s="88"/>
      <c r="BX51" s="88"/>
      <c r="BY51" s="88"/>
      <c r="BZ51" s="8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7"/>
      <c r="BM52" s="88"/>
      <c r="BN52" s="88"/>
      <c r="BO52" s="88"/>
      <c r="BP52" s="88"/>
      <c r="BQ52" s="88"/>
      <c r="BR52" s="88"/>
      <c r="BS52" s="88"/>
      <c r="BT52" s="88"/>
      <c r="BU52" s="88"/>
      <c r="BV52" s="88"/>
      <c r="BW52" s="88"/>
      <c r="BX52" s="88"/>
      <c r="BY52" s="88"/>
      <c r="BZ52" s="8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7"/>
      <c r="BM53" s="88"/>
      <c r="BN53" s="88"/>
      <c r="BO53" s="88"/>
      <c r="BP53" s="88"/>
      <c r="BQ53" s="88"/>
      <c r="BR53" s="88"/>
      <c r="BS53" s="88"/>
      <c r="BT53" s="88"/>
      <c r="BU53" s="88"/>
      <c r="BV53" s="88"/>
      <c r="BW53" s="88"/>
      <c r="BX53" s="88"/>
      <c r="BY53" s="88"/>
      <c r="BZ53" s="8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7"/>
      <c r="BM54" s="88"/>
      <c r="BN54" s="88"/>
      <c r="BO54" s="88"/>
      <c r="BP54" s="88"/>
      <c r="BQ54" s="88"/>
      <c r="BR54" s="88"/>
      <c r="BS54" s="88"/>
      <c r="BT54" s="88"/>
      <c r="BU54" s="88"/>
      <c r="BV54" s="88"/>
      <c r="BW54" s="88"/>
      <c r="BX54" s="88"/>
      <c r="BY54" s="88"/>
      <c r="BZ54" s="8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7"/>
      <c r="BM55" s="88"/>
      <c r="BN55" s="88"/>
      <c r="BO55" s="88"/>
      <c r="BP55" s="88"/>
      <c r="BQ55" s="88"/>
      <c r="BR55" s="88"/>
      <c r="BS55" s="88"/>
      <c r="BT55" s="88"/>
      <c r="BU55" s="88"/>
      <c r="BV55" s="88"/>
      <c r="BW55" s="88"/>
      <c r="BX55" s="88"/>
      <c r="BY55" s="88"/>
      <c r="BZ55" s="8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7"/>
      <c r="BM56" s="88"/>
      <c r="BN56" s="88"/>
      <c r="BO56" s="88"/>
      <c r="BP56" s="88"/>
      <c r="BQ56" s="88"/>
      <c r="BR56" s="88"/>
      <c r="BS56" s="88"/>
      <c r="BT56" s="88"/>
      <c r="BU56" s="88"/>
      <c r="BV56" s="88"/>
      <c r="BW56" s="88"/>
      <c r="BX56" s="88"/>
      <c r="BY56" s="88"/>
      <c r="BZ56" s="8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7"/>
      <c r="BM57" s="88"/>
      <c r="BN57" s="88"/>
      <c r="BO57" s="88"/>
      <c r="BP57" s="88"/>
      <c r="BQ57" s="88"/>
      <c r="BR57" s="88"/>
      <c r="BS57" s="88"/>
      <c r="BT57" s="88"/>
      <c r="BU57" s="88"/>
      <c r="BV57" s="88"/>
      <c r="BW57" s="88"/>
      <c r="BX57" s="88"/>
      <c r="BY57" s="88"/>
      <c r="BZ57" s="8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7"/>
      <c r="BM58" s="88"/>
      <c r="BN58" s="88"/>
      <c r="BO58" s="88"/>
      <c r="BP58" s="88"/>
      <c r="BQ58" s="88"/>
      <c r="BR58" s="88"/>
      <c r="BS58" s="88"/>
      <c r="BT58" s="88"/>
      <c r="BU58" s="88"/>
      <c r="BV58" s="88"/>
      <c r="BW58" s="88"/>
      <c r="BX58" s="88"/>
      <c r="BY58" s="88"/>
      <c r="BZ58" s="8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7"/>
      <c r="BM59" s="88"/>
      <c r="BN59" s="88"/>
      <c r="BO59" s="88"/>
      <c r="BP59" s="88"/>
      <c r="BQ59" s="88"/>
      <c r="BR59" s="88"/>
      <c r="BS59" s="88"/>
      <c r="BT59" s="88"/>
      <c r="BU59" s="88"/>
      <c r="BV59" s="88"/>
      <c r="BW59" s="88"/>
      <c r="BX59" s="88"/>
      <c r="BY59" s="88"/>
      <c r="BZ59" s="89"/>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87"/>
      <c r="BM60" s="88"/>
      <c r="BN60" s="88"/>
      <c r="BO60" s="88"/>
      <c r="BP60" s="88"/>
      <c r="BQ60" s="88"/>
      <c r="BR60" s="88"/>
      <c r="BS60" s="88"/>
      <c r="BT60" s="88"/>
      <c r="BU60" s="88"/>
      <c r="BV60" s="88"/>
      <c r="BW60" s="88"/>
      <c r="BX60" s="88"/>
      <c r="BY60" s="88"/>
      <c r="BZ60" s="89"/>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87"/>
      <c r="BM61" s="88"/>
      <c r="BN61" s="88"/>
      <c r="BO61" s="88"/>
      <c r="BP61" s="88"/>
      <c r="BQ61" s="88"/>
      <c r="BR61" s="88"/>
      <c r="BS61" s="88"/>
      <c r="BT61" s="88"/>
      <c r="BU61" s="88"/>
      <c r="BV61" s="88"/>
      <c r="BW61" s="88"/>
      <c r="BX61" s="88"/>
      <c r="BY61" s="88"/>
      <c r="BZ61" s="8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7"/>
      <c r="BM62" s="88"/>
      <c r="BN62" s="88"/>
      <c r="BO62" s="88"/>
      <c r="BP62" s="88"/>
      <c r="BQ62" s="88"/>
      <c r="BR62" s="88"/>
      <c r="BS62" s="88"/>
      <c r="BT62" s="88"/>
      <c r="BU62" s="88"/>
      <c r="BV62" s="88"/>
      <c r="BW62" s="88"/>
      <c r="BX62" s="88"/>
      <c r="BY62" s="88"/>
      <c r="BZ62" s="8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ud0FBlqsLgXJD9U6k0r1NfIbNWN5Ll/COaohPQNqGOWuTVzmGB8p/XPH3RcjRC1MJt4flZyFbW5cjHeAE+KdQ==" saltValue="F+I0U8i110Zpks7j0ZWjs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438715</v>
      </c>
      <c r="D6" s="34">
        <f t="shared" si="3"/>
        <v>46</v>
      </c>
      <c r="E6" s="34">
        <f t="shared" si="3"/>
        <v>1</v>
      </c>
      <c r="F6" s="34">
        <f t="shared" si="3"/>
        <v>0</v>
      </c>
      <c r="G6" s="34">
        <f t="shared" si="3"/>
        <v>1</v>
      </c>
      <c r="H6" s="34" t="str">
        <f t="shared" si="3"/>
        <v>熊本県　大津菊陽水道企業団</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93.84</v>
      </c>
      <c r="P6" s="35">
        <f t="shared" si="3"/>
        <v>99.48</v>
      </c>
      <c r="Q6" s="35">
        <f t="shared" si="3"/>
        <v>2670</v>
      </c>
      <c r="R6" s="35" t="str">
        <f t="shared" si="3"/>
        <v>-</v>
      </c>
      <c r="S6" s="35" t="str">
        <f t="shared" si="3"/>
        <v>-</v>
      </c>
      <c r="T6" s="35" t="str">
        <f t="shared" si="3"/>
        <v>-</v>
      </c>
      <c r="U6" s="35">
        <f t="shared" si="3"/>
        <v>77927</v>
      </c>
      <c r="V6" s="35">
        <f t="shared" si="3"/>
        <v>56.47</v>
      </c>
      <c r="W6" s="35">
        <f t="shared" si="3"/>
        <v>1379.97</v>
      </c>
      <c r="X6" s="36">
        <f>IF(X7="",NA(),X7)</f>
        <v>128.66</v>
      </c>
      <c r="Y6" s="36">
        <f t="shared" ref="Y6:AG6" si="4">IF(Y7="",NA(),Y7)</f>
        <v>141.09</v>
      </c>
      <c r="Z6" s="36">
        <f t="shared" si="4"/>
        <v>133.61000000000001</v>
      </c>
      <c r="AA6" s="36">
        <f t="shared" si="4"/>
        <v>137.08000000000001</v>
      </c>
      <c r="AB6" s="36">
        <f t="shared" si="4"/>
        <v>130.06</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351.88</v>
      </c>
      <c r="AU6" s="36">
        <f t="shared" ref="AU6:BC6" si="6">IF(AU7="",NA(),AU7)</f>
        <v>337.84</v>
      </c>
      <c r="AV6" s="36">
        <f t="shared" si="6"/>
        <v>308.16000000000003</v>
      </c>
      <c r="AW6" s="36">
        <f t="shared" si="6"/>
        <v>381.3</v>
      </c>
      <c r="AX6" s="36">
        <f t="shared" si="6"/>
        <v>304.64999999999998</v>
      </c>
      <c r="AY6" s="36">
        <f t="shared" si="6"/>
        <v>357.82</v>
      </c>
      <c r="AZ6" s="36">
        <f t="shared" si="6"/>
        <v>355.5</v>
      </c>
      <c r="BA6" s="36">
        <f t="shared" si="6"/>
        <v>349.83</v>
      </c>
      <c r="BB6" s="36">
        <f t="shared" si="6"/>
        <v>360.86</v>
      </c>
      <c r="BC6" s="36">
        <f t="shared" si="6"/>
        <v>350.79</v>
      </c>
      <c r="BD6" s="35" t="str">
        <f>IF(BD7="","",IF(BD7="-","【-】","【"&amp;SUBSTITUTE(TEXT(BD7,"#,##0.00"),"-","△")&amp;"】"))</f>
        <v>【260.31】</v>
      </c>
      <c r="BE6" s="36">
        <f>IF(BE7="",NA(),BE7)</f>
        <v>57.45</v>
      </c>
      <c r="BF6" s="36">
        <f t="shared" ref="BF6:BN6" si="7">IF(BF7="",NA(),BF7)</f>
        <v>40.950000000000003</v>
      </c>
      <c r="BG6" s="36">
        <f t="shared" si="7"/>
        <v>27.82</v>
      </c>
      <c r="BH6" s="36">
        <f t="shared" si="7"/>
        <v>16.45</v>
      </c>
      <c r="BI6" s="36">
        <f t="shared" si="7"/>
        <v>16.559999999999999</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108.45</v>
      </c>
      <c r="BQ6" s="36">
        <f t="shared" ref="BQ6:BY6" si="8">IF(BQ7="",NA(),BQ7)</f>
        <v>123.57</v>
      </c>
      <c r="BR6" s="36">
        <f t="shared" si="8"/>
        <v>115.13</v>
      </c>
      <c r="BS6" s="36">
        <f t="shared" si="8"/>
        <v>121.38</v>
      </c>
      <c r="BT6" s="36">
        <f t="shared" si="8"/>
        <v>118.29</v>
      </c>
      <c r="BU6" s="36">
        <f t="shared" si="8"/>
        <v>106.01</v>
      </c>
      <c r="BV6" s="36">
        <f t="shared" si="8"/>
        <v>104.57</v>
      </c>
      <c r="BW6" s="36">
        <f t="shared" si="8"/>
        <v>103.54</v>
      </c>
      <c r="BX6" s="36">
        <f t="shared" si="8"/>
        <v>103.32</v>
      </c>
      <c r="BY6" s="36">
        <f t="shared" si="8"/>
        <v>100.85</v>
      </c>
      <c r="BZ6" s="35" t="str">
        <f>IF(BZ7="","",IF(BZ7="-","【-】","【"&amp;SUBSTITUTE(TEXT(BZ7,"#,##0.00"),"-","△")&amp;"】"))</f>
        <v>【100.05】</v>
      </c>
      <c r="CA6" s="36">
        <f>IF(CA7="",NA(),CA7)</f>
        <v>132.62</v>
      </c>
      <c r="CB6" s="36">
        <f t="shared" ref="CB6:CJ6" si="9">IF(CB7="",NA(),CB7)</f>
        <v>115.97</v>
      </c>
      <c r="CC6" s="36">
        <f t="shared" si="9"/>
        <v>124.06</v>
      </c>
      <c r="CD6" s="36">
        <f t="shared" si="9"/>
        <v>117.88</v>
      </c>
      <c r="CE6" s="36">
        <f t="shared" si="9"/>
        <v>114.27</v>
      </c>
      <c r="CF6" s="36">
        <f t="shared" si="9"/>
        <v>162.24</v>
      </c>
      <c r="CG6" s="36">
        <f t="shared" si="9"/>
        <v>165.47</v>
      </c>
      <c r="CH6" s="36">
        <f t="shared" si="9"/>
        <v>167.46</v>
      </c>
      <c r="CI6" s="36">
        <f t="shared" si="9"/>
        <v>168.56</v>
      </c>
      <c r="CJ6" s="36">
        <f t="shared" si="9"/>
        <v>167.1</v>
      </c>
      <c r="CK6" s="35" t="str">
        <f>IF(CK7="","",IF(CK7="-","【-】","【"&amp;SUBSTITUTE(TEXT(CK7,"#,##0.00"),"-","△")&amp;"】"))</f>
        <v>【166.40】</v>
      </c>
      <c r="CL6" s="36">
        <f>IF(CL7="",NA(),CL7)</f>
        <v>93.5</v>
      </c>
      <c r="CM6" s="36">
        <f t="shared" ref="CM6:CU6" si="10">IF(CM7="",NA(),CM7)</f>
        <v>90.29</v>
      </c>
      <c r="CN6" s="36">
        <f t="shared" si="10"/>
        <v>88.27</v>
      </c>
      <c r="CO6" s="36">
        <f t="shared" si="10"/>
        <v>86.32</v>
      </c>
      <c r="CP6" s="36">
        <f t="shared" si="10"/>
        <v>83.43</v>
      </c>
      <c r="CQ6" s="36">
        <f t="shared" si="10"/>
        <v>59.11</v>
      </c>
      <c r="CR6" s="36">
        <f t="shared" si="10"/>
        <v>59.74</v>
      </c>
      <c r="CS6" s="36">
        <f t="shared" si="10"/>
        <v>59.46</v>
      </c>
      <c r="CT6" s="36">
        <f t="shared" si="10"/>
        <v>59.51</v>
      </c>
      <c r="CU6" s="36">
        <f t="shared" si="10"/>
        <v>59.91</v>
      </c>
      <c r="CV6" s="35" t="str">
        <f>IF(CV7="","",IF(CV7="-","【-】","【"&amp;SUBSTITUTE(TEXT(CV7,"#,##0.00"),"-","△")&amp;"】"))</f>
        <v>【60.69】</v>
      </c>
      <c r="CW6" s="36">
        <f>IF(CW7="",NA(),CW7)</f>
        <v>68.599999999999994</v>
      </c>
      <c r="CX6" s="36">
        <f t="shared" ref="CX6:DF6" si="11">IF(CX7="",NA(),CX7)</f>
        <v>74.349999999999994</v>
      </c>
      <c r="CY6" s="36">
        <f t="shared" si="11"/>
        <v>75.97</v>
      </c>
      <c r="CZ6" s="36">
        <f t="shared" si="11"/>
        <v>77.260000000000005</v>
      </c>
      <c r="DA6" s="36">
        <f t="shared" si="11"/>
        <v>79.7</v>
      </c>
      <c r="DB6" s="36">
        <f t="shared" si="11"/>
        <v>87.91</v>
      </c>
      <c r="DC6" s="36">
        <f t="shared" si="11"/>
        <v>87.28</v>
      </c>
      <c r="DD6" s="36">
        <f t="shared" si="11"/>
        <v>87.41</v>
      </c>
      <c r="DE6" s="36">
        <f t="shared" si="11"/>
        <v>87.08</v>
      </c>
      <c r="DF6" s="36">
        <f t="shared" si="11"/>
        <v>87.26</v>
      </c>
      <c r="DG6" s="35" t="str">
        <f>IF(DG7="","",IF(DG7="-","【-】","【"&amp;SUBSTITUTE(TEXT(DG7,"#,##0.00"),"-","△")&amp;"】"))</f>
        <v>【89.82】</v>
      </c>
      <c r="DH6" s="36">
        <f>IF(DH7="",NA(),DH7)</f>
        <v>41.48</v>
      </c>
      <c r="DI6" s="36">
        <f t="shared" ref="DI6:DQ6" si="12">IF(DI7="",NA(),DI7)</f>
        <v>42.01</v>
      </c>
      <c r="DJ6" s="36">
        <f t="shared" si="12"/>
        <v>42.06</v>
      </c>
      <c r="DK6" s="36">
        <f t="shared" si="12"/>
        <v>43.27</v>
      </c>
      <c r="DL6" s="36">
        <f t="shared" si="12"/>
        <v>43.82</v>
      </c>
      <c r="DM6" s="36">
        <f t="shared" si="12"/>
        <v>46.88</v>
      </c>
      <c r="DN6" s="36">
        <f t="shared" si="12"/>
        <v>46.94</v>
      </c>
      <c r="DO6" s="36">
        <f t="shared" si="12"/>
        <v>47.62</v>
      </c>
      <c r="DP6" s="36">
        <f t="shared" si="12"/>
        <v>48.55</v>
      </c>
      <c r="DQ6" s="36">
        <f t="shared" si="12"/>
        <v>49.2</v>
      </c>
      <c r="DR6" s="35" t="str">
        <f>IF(DR7="","",IF(DR7="-","【-】","【"&amp;SUBSTITUTE(TEXT(DR7,"#,##0.00"),"-","△")&amp;"】"))</f>
        <v>【50.19】</v>
      </c>
      <c r="DS6" s="36">
        <f>IF(DS7="",NA(),DS7)</f>
        <v>5.74</v>
      </c>
      <c r="DT6" s="36">
        <f t="shared" ref="DT6:EB6" si="13">IF(DT7="",NA(),DT7)</f>
        <v>7.1</v>
      </c>
      <c r="DU6" s="36">
        <f t="shared" si="13"/>
        <v>6.83</v>
      </c>
      <c r="DV6" s="36">
        <f t="shared" si="13"/>
        <v>6.79</v>
      </c>
      <c r="DW6" s="36">
        <f t="shared" si="13"/>
        <v>6.88</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1.57</v>
      </c>
      <c r="EE6" s="36">
        <f t="shared" ref="EE6:EM6" si="14">IF(EE7="",NA(),EE7)</f>
        <v>0.46</v>
      </c>
      <c r="EF6" s="36">
        <f t="shared" si="14"/>
        <v>0.75</v>
      </c>
      <c r="EG6" s="36">
        <f t="shared" si="14"/>
        <v>0.63</v>
      </c>
      <c r="EH6" s="36">
        <f t="shared" si="14"/>
        <v>0.62</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438715</v>
      </c>
      <c r="D7" s="38">
        <v>46</v>
      </c>
      <c r="E7" s="38">
        <v>1</v>
      </c>
      <c r="F7" s="38">
        <v>0</v>
      </c>
      <c r="G7" s="38">
        <v>1</v>
      </c>
      <c r="H7" s="38" t="s">
        <v>93</v>
      </c>
      <c r="I7" s="38" t="s">
        <v>94</v>
      </c>
      <c r="J7" s="38" t="s">
        <v>95</v>
      </c>
      <c r="K7" s="38" t="s">
        <v>96</v>
      </c>
      <c r="L7" s="38" t="s">
        <v>97</v>
      </c>
      <c r="M7" s="38" t="s">
        <v>98</v>
      </c>
      <c r="N7" s="39" t="s">
        <v>99</v>
      </c>
      <c r="O7" s="39">
        <v>93.84</v>
      </c>
      <c r="P7" s="39">
        <v>99.48</v>
      </c>
      <c r="Q7" s="39">
        <v>2670</v>
      </c>
      <c r="R7" s="39" t="s">
        <v>99</v>
      </c>
      <c r="S7" s="39" t="s">
        <v>99</v>
      </c>
      <c r="T7" s="39" t="s">
        <v>99</v>
      </c>
      <c r="U7" s="39">
        <v>77927</v>
      </c>
      <c r="V7" s="39">
        <v>56.47</v>
      </c>
      <c r="W7" s="39">
        <v>1379.97</v>
      </c>
      <c r="X7" s="39">
        <v>128.66</v>
      </c>
      <c r="Y7" s="39">
        <v>141.09</v>
      </c>
      <c r="Z7" s="39">
        <v>133.61000000000001</v>
      </c>
      <c r="AA7" s="39">
        <v>137.08000000000001</v>
      </c>
      <c r="AB7" s="39">
        <v>130.06</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351.88</v>
      </c>
      <c r="AU7" s="39">
        <v>337.84</v>
      </c>
      <c r="AV7" s="39">
        <v>308.16000000000003</v>
      </c>
      <c r="AW7" s="39">
        <v>381.3</v>
      </c>
      <c r="AX7" s="39">
        <v>304.64999999999998</v>
      </c>
      <c r="AY7" s="39">
        <v>357.82</v>
      </c>
      <c r="AZ7" s="39">
        <v>355.5</v>
      </c>
      <c r="BA7" s="39">
        <v>349.83</v>
      </c>
      <c r="BB7" s="39">
        <v>360.86</v>
      </c>
      <c r="BC7" s="39">
        <v>350.79</v>
      </c>
      <c r="BD7" s="39">
        <v>260.31</v>
      </c>
      <c r="BE7" s="39">
        <v>57.45</v>
      </c>
      <c r="BF7" s="39">
        <v>40.950000000000003</v>
      </c>
      <c r="BG7" s="39">
        <v>27.82</v>
      </c>
      <c r="BH7" s="39">
        <v>16.45</v>
      </c>
      <c r="BI7" s="39">
        <v>16.559999999999999</v>
      </c>
      <c r="BJ7" s="39">
        <v>307.45999999999998</v>
      </c>
      <c r="BK7" s="39">
        <v>312.58</v>
      </c>
      <c r="BL7" s="39">
        <v>314.87</v>
      </c>
      <c r="BM7" s="39">
        <v>309.27999999999997</v>
      </c>
      <c r="BN7" s="39">
        <v>322.92</v>
      </c>
      <c r="BO7" s="39">
        <v>275.67</v>
      </c>
      <c r="BP7" s="39">
        <v>108.45</v>
      </c>
      <c r="BQ7" s="39">
        <v>123.57</v>
      </c>
      <c r="BR7" s="39">
        <v>115.13</v>
      </c>
      <c r="BS7" s="39">
        <v>121.38</v>
      </c>
      <c r="BT7" s="39">
        <v>118.29</v>
      </c>
      <c r="BU7" s="39">
        <v>106.01</v>
      </c>
      <c r="BV7" s="39">
        <v>104.57</v>
      </c>
      <c r="BW7" s="39">
        <v>103.54</v>
      </c>
      <c r="BX7" s="39">
        <v>103.32</v>
      </c>
      <c r="BY7" s="39">
        <v>100.85</v>
      </c>
      <c r="BZ7" s="39">
        <v>100.05</v>
      </c>
      <c r="CA7" s="39">
        <v>132.62</v>
      </c>
      <c r="CB7" s="39">
        <v>115.97</v>
      </c>
      <c r="CC7" s="39">
        <v>124.06</v>
      </c>
      <c r="CD7" s="39">
        <v>117.88</v>
      </c>
      <c r="CE7" s="39">
        <v>114.27</v>
      </c>
      <c r="CF7" s="39">
        <v>162.24</v>
      </c>
      <c r="CG7" s="39">
        <v>165.47</v>
      </c>
      <c r="CH7" s="39">
        <v>167.46</v>
      </c>
      <c r="CI7" s="39">
        <v>168.56</v>
      </c>
      <c r="CJ7" s="39">
        <v>167.1</v>
      </c>
      <c r="CK7" s="39">
        <v>166.4</v>
      </c>
      <c r="CL7" s="39">
        <v>93.5</v>
      </c>
      <c r="CM7" s="39">
        <v>90.29</v>
      </c>
      <c r="CN7" s="39">
        <v>88.27</v>
      </c>
      <c r="CO7" s="39">
        <v>86.32</v>
      </c>
      <c r="CP7" s="39">
        <v>83.43</v>
      </c>
      <c r="CQ7" s="39">
        <v>59.11</v>
      </c>
      <c r="CR7" s="39">
        <v>59.74</v>
      </c>
      <c r="CS7" s="39">
        <v>59.46</v>
      </c>
      <c r="CT7" s="39">
        <v>59.51</v>
      </c>
      <c r="CU7" s="39">
        <v>59.91</v>
      </c>
      <c r="CV7" s="39">
        <v>60.69</v>
      </c>
      <c r="CW7" s="39">
        <v>68.599999999999994</v>
      </c>
      <c r="CX7" s="39">
        <v>74.349999999999994</v>
      </c>
      <c r="CY7" s="39">
        <v>75.97</v>
      </c>
      <c r="CZ7" s="39">
        <v>77.260000000000005</v>
      </c>
      <c r="DA7" s="39">
        <v>79.7</v>
      </c>
      <c r="DB7" s="39">
        <v>87.91</v>
      </c>
      <c r="DC7" s="39">
        <v>87.28</v>
      </c>
      <c r="DD7" s="39">
        <v>87.41</v>
      </c>
      <c r="DE7" s="39">
        <v>87.08</v>
      </c>
      <c r="DF7" s="39">
        <v>87.26</v>
      </c>
      <c r="DG7" s="39">
        <v>89.82</v>
      </c>
      <c r="DH7" s="39">
        <v>41.48</v>
      </c>
      <c r="DI7" s="39">
        <v>42.01</v>
      </c>
      <c r="DJ7" s="39">
        <v>42.06</v>
      </c>
      <c r="DK7" s="39">
        <v>43.27</v>
      </c>
      <c r="DL7" s="39">
        <v>43.82</v>
      </c>
      <c r="DM7" s="39">
        <v>46.88</v>
      </c>
      <c r="DN7" s="39">
        <v>46.94</v>
      </c>
      <c r="DO7" s="39">
        <v>47.62</v>
      </c>
      <c r="DP7" s="39">
        <v>48.55</v>
      </c>
      <c r="DQ7" s="39">
        <v>49.2</v>
      </c>
      <c r="DR7" s="39">
        <v>50.19</v>
      </c>
      <c r="DS7" s="39">
        <v>5.74</v>
      </c>
      <c r="DT7" s="39">
        <v>7.1</v>
      </c>
      <c r="DU7" s="39">
        <v>6.83</v>
      </c>
      <c r="DV7" s="39">
        <v>6.79</v>
      </c>
      <c r="DW7" s="39">
        <v>6.88</v>
      </c>
      <c r="DX7" s="39">
        <v>13.39</v>
      </c>
      <c r="DY7" s="39">
        <v>14.48</v>
      </c>
      <c r="DZ7" s="39">
        <v>16.27</v>
      </c>
      <c r="EA7" s="39">
        <v>17.11</v>
      </c>
      <c r="EB7" s="39">
        <v>18.329999999999998</v>
      </c>
      <c r="EC7" s="39">
        <v>20.63</v>
      </c>
      <c r="ED7" s="39">
        <v>1.57</v>
      </c>
      <c r="EE7" s="39">
        <v>0.46</v>
      </c>
      <c r="EF7" s="39">
        <v>0.75</v>
      </c>
      <c r="EG7" s="39">
        <v>0.63</v>
      </c>
      <c r="EH7" s="39">
        <v>0.62</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