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oboku-srv\水道課\☆5.水道課管理係業務（松本・釣井・高日）\01.調査回答等\09.1月.経営比較分析表評価\R3\"/>
    </mc:Choice>
  </mc:AlternateContent>
  <xr:revisionPtr revIDLastSave="0" documentId="8_{C8523CAC-B6CE-40C9-9967-492DB6547740}" xr6:coauthVersionLast="36" xr6:coauthVersionMax="36" xr10:uidLastSave="{00000000-0000-0000-0000-000000000000}"/>
  <workbookProtection workbookAlgorithmName="SHA-512" workbookHashValue="0nq+R04mmmvl9PrIjyp7uxCJkVlqCcRWke1iKw0eH0bnewOexjn5nFKRYmmVh/7MyQ1Eh0VLRdaNrnmPjw36KQ==" workbookSaltValue="ay2TdxtYFkLoDt1fdwcchg=="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W10" i="4" s="1"/>
  <c r="P6" i="5"/>
  <c r="O6" i="5"/>
  <c r="I10" i="4" s="1"/>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G85" i="4"/>
  <c r="F85" i="4"/>
  <c r="E85" i="4"/>
  <c r="AT10" i="4"/>
  <c r="AL10" i="4"/>
  <c r="P10" i="4"/>
  <c r="B10" i="4"/>
  <c r="BB8" i="4"/>
  <c r="AT8" i="4"/>
  <c r="AL8" i="4"/>
  <c r="AD8" i="4"/>
  <c r="W8" i="4"/>
  <c r="P8" i="4"/>
  <c r="I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<sst xmlns="http://schemas.openxmlformats.org/spreadsheetml/2006/main" count="228" uniqueCount="113">
  <si>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</si>
  <si>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</si>
  <si>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</si>
  <si>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</si>
  <si>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</si>
  <si>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</si>
  <si>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</si>
  <si>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</si>
  <si>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</si>
  <si>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</si>
  <si>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</si>
  <si>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</si>
  <si>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</si>
  <si>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</si>
  <si>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</si>
  <si>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</si>
  <si>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</si>
  <si>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</si>
  <si>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</si>
  <si>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</si>
  <si>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</si>
  <si>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</si>
  <si>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</si>
  <si>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</si>
  <si>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</si>
  <si>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</si>
  <si>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</si>
  <si>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</si>
  <si>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</si>
  <si>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</si>
  <si>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</si>
  <si>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</si>
  <si>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</si>
  <si>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</si>
  <si>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</si>
  <si>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</si>
  <si>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</si>
  <si>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</si>
  <si>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</si>
  <si>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</si>
  <si>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</si>
  <si>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</si>
  <si>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</si>
  <si>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</si>
  <si>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</si>
  <si>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</si>
  <si>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</si>
  <si>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</si>
  <si>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</si>
  <si>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</si>
  <si>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</si>
  <si>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</si>
  <si>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</si>
  <si>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</si>
  <si>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</si>
  <si>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</si>
  <si>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</si>
  <si>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</si>
  <si>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</si>
  <si>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</si>
  <si>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</si>
  <si>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</si>
  <si>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</si>
  <si>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</si>
  <si>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</si>
  <si>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</si>
  <si>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</si>
  <si>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</si>
  <si>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</si>
  <si>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</si>
  <si>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</si>
  <si>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</si>
  <si>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</si>
  <si>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</si>
  <si>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</si>
  <si>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</si>
  <si>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</si>
  <si>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</si>
  <si>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</si>
  <si>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</si>
  <si>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</si>
  <si>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</si>
  <si>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</si>
  <si>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</si>
  <si>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</si>
  <si>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</si>
  <si>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</si>
  <si>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</si>
  <si>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</si>
  <si>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</si>
  <si>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</si>
  <si>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</si>
  <si>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</si>
  <si>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阿蘇市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</si>
  <si>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</si>
  <si>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</si>
  <si>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</si>
  <si>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</si>
  <si>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</si>
  <si>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</si>
  <si>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</si>
  <si>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</si>
  <si>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</si>
  <si>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</si>
  <si>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</si>
  <si>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</si>
  <si>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</si>
  <si>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</si>
  <si>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</si>
  <si>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</si>
  <si>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減価償却率は、年々微増しており、今後も管路や施設の更新時期を迎え、耐震化対策も含め計画的に更新事業を行っていく必要がある。
② 管路経年化率は、熊本地震からの復旧後、管路更新を進めており、類似団体を下回っている。しかし、有収率も低いことから漏水も多いと考えられ、耐用年数を経過した優先度の高い管路から更新を進める必要がある。
　今後も限られた予算の範囲内で耐震化対策も含め計画的に更新事業を行っていく必要がある。</t>
    <rPh sb="2" eb="6">
      <t>ゲンカショウキャク</t>
    </rPh>
    <rPh sb="6" eb="7">
      <t>リツ</t>
    </rPh>
    <rPh sb="9" eb="11">
      <t>ネンネン</t>
    </rPh>
    <rPh sb="11" eb="13">
      <t>ビゾウ</t>
    </rPh>
    <rPh sb="18" eb="20">
      <t>コンゴ</t>
    </rPh>
    <rPh sb="27" eb="29">
      <t>コウシン</t>
    </rPh>
    <rPh sb="29" eb="31">
      <t>ジキ</t>
    </rPh>
    <rPh sb="32" eb="33">
      <t>ムカ</t>
    </rPh>
    <rPh sb="66" eb="68">
      <t>カンロ</t>
    </rPh>
    <rPh sb="68" eb="70">
      <t>ケイネン</t>
    </rPh>
    <rPh sb="70" eb="71">
      <t>カ</t>
    </rPh>
    <rPh sb="71" eb="72">
      <t>リツ</t>
    </rPh>
    <rPh sb="74" eb="76">
      <t>クマモト</t>
    </rPh>
    <rPh sb="76" eb="78">
      <t>ジシン</t>
    </rPh>
    <rPh sb="81" eb="83">
      <t>フッキュウ</t>
    </rPh>
    <rPh sb="83" eb="84">
      <t>ゴ</t>
    </rPh>
    <rPh sb="85" eb="87">
      <t>カンロ</t>
    </rPh>
    <rPh sb="87" eb="89">
      <t>コウシン</t>
    </rPh>
    <rPh sb="90" eb="91">
      <t>スス</t>
    </rPh>
    <rPh sb="96" eb="100">
      <t>ルイジダンタイ</t>
    </rPh>
    <rPh sb="101" eb="103">
      <t>シタマワ</t>
    </rPh>
    <rPh sb="112" eb="115">
      <t>ユウシュウリツ</t>
    </rPh>
    <rPh sb="116" eb="117">
      <t>ヒク</t>
    </rPh>
    <rPh sb="122" eb="124">
      <t>ロウスイ</t>
    </rPh>
    <rPh sb="125" eb="126">
      <t>オオ</t>
    </rPh>
    <rPh sb="128" eb="129">
      <t>カンガ</t>
    </rPh>
    <rPh sb="133" eb="135">
      <t>タイヨウ</t>
    </rPh>
    <rPh sb="135" eb="137">
      <t>ネンスウ</t>
    </rPh>
    <rPh sb="138" eb="140">
      <t>ケイカ</t>
    </rPh>
    <rPh sb="142" eb="145">
      <t>ユウセンド</t>
    </rPh>
    <rPh sb="146" eb="147">
      <t>タカ</t>
    </rPh>
    <rPh sb="148" eb="150">
      <t>カンロ</t>
    </rPh>
    <rPh sb="152" eb="154">
      <t>コウシン</t>
    </rPh>
    <rPh sb="155" eb="156">
      <t>スス</t>
    </rPh>
    <rPh sb="158" eb="160">
      <t>ヒツヨウ</t>
    </rPh>
    <phoneticPr fontId="4"/>
  </si>
  <si>
    <t>　現時点では、経常収支比率・流動比率は健全な水準を維持しているが、今後、人口減少による給水収益の減少も見込まれる。
　また、水道施設では更新時期を迎え、過去の建設改良費の元利償還金や既設施設・老朽管の更新等の経費が増えていくことが予想される。
　本年度、水道事業のアセットマネジメント及び経営戦略を作成中であり、料金改定を念頭に置いた経営基盤の改善・安定化に取り組む必要がある。
　併せて動力費や修繕費などの経常コストの節減や、漏水調査・施設の効率的な稼働による有収水率の向上などに努める。</t>
    <rPh sb="1" eb="4">
      <t>ゲンジテン</t>
    </rPh>
    <rPh sb="7" eb="9">
      <t>ケイジョウ</t>
    </rPh>
    <rPh sb="9" eb="11">
      <t>シュウシ</t>
    </rPh>
    <rPh sb="11" eb="13">
      <t>ヒリツ</t>
    </rPh>
    <rPh sb="14" eb="16">
      <t>リュウドウ</t>
    </rPh>
    <rPh sb="16" eb="18">
      <t>ヒリツ</t>
    </rPh>
    <rPh sb="19" eb="21">
      <t>ケンゼン</t>
    </rPh>
    <rPh sb="22" eb="24">
      <t>スイジュン</t>
    </rPh>
    <rPh sb="25" eb="27">
      <t>イジ</t>
    </rPh>
    <rPh sb="36" eb="38">
      <t>ジンコウ</t>
    </rPh>
    <rPh sb="38" eb="40">
      <t>ゲンショウ</t>
    </rPh>
    <rPh sb="43" eb="47">
      <t>キュウスイシュウエキ</t>
    </rPh>
    <rPh sb="51" eb="53">
      <t>ミコ</t>
    </rPh>
    <rPh sb="123" eb="126">
      <t>ホンネンド</t>
    </rPh>
    <rPh sb="142" eb="143">
      <t>オヨ</t>
    </rPh>
    <rPh sb="151" eb="152">
      <t>チュウ</t>
    </rPh>
    <rPh sb="179" eb="180">
      <t>ト</t>
    </rPh>
    <rPh sb="181" eb="182">
      <t>ク</t>
    </rPh>
    <rPh sb="183" eb="185">
      <t>ヒツヨウ</t>
    </rPh>
    <rPh sb="241" eb="242">
      <t>ツト</t>
    </rPh>
    <phoneticPr fontId="4"/>
  </si>
  <si>
    <t xml:space="preserve">
①,② 経常収支比率は100％を上回っており、累積欠損金もないことから、現時点では経営は順調に推移しているが、水道料金収入は減少傾向にあり、更なる維持管理費の削減を行い経営の効率化を図っていく必要がある。
③ 流動比率は、422.40％で、100％を上回っており、類似団体よりも高い水準で短期債務に対する支払能力は十分である。
④ 企業債残高対給水収益比率は、施設更新に借入金に依存し、類似団体よりも高い水準で推移している。維持管理の削減、料金体制の見直しなど財源確保に努める。
⑤ 料金回収率は、100％を上回っているものの、料金体制の見直しなど財源確保に努める。
⑥ 給水原価は、豊富な地下水源を有し、費用削減に努めていることから類似団体を下回っている。
⑦ 施設利用率は、適正規模での運用ができており、概ね良好と考えているが、将来の水需要の減少を考慮し施設規模の適正化など検討を行う。
⑧ 有収率は、計画的な管路更新や漏水調査などにより年々向上しているが、類似団体の平均を下回っており、更なる漏水対策に努める。
今後も老朽化した施設更新も控え、料金体制の見直しなど、借入金に依存せず資金を確保するかが課題となる。</t>
    <rPh sb="42" eb="44">
      <t>ケイエイ</t>
    </rPh>
    <rPh sb="45" eb="47">
      <t>ジュンチョウ</t>
    </rPh>
    <rPh sb="48" eb="50">
      <t>スイイ</t>
    </rPh>
    <rPh sb="106" eb="108">
      <t>リュウドウ</t>
    </rPh>
    <rPh sb="108" eb="110">
      <t>ヒリツ</t>
    </rPh>
    <rPh sb="126" eb="128">
      <t>ウワマワ</t>
    </rPh>
    <rPh sb="133" eb="135">
      <t>ルイジ</t>
    </rPh>
    <rPh sb="135" eb="137">
      <t>ダンタイ</t>
    </rPh>
    <rPh sb="140" eb="141">
      <t>タカ</t>
    </rPh>
    <rPh sb="142" eb="144">
      <t>スイジュン</t>
    </rPh>
    <rPh sb="145" eb="147">
      <t>タンキ</t>
    </rPh>
    <rPh sb="147" eb="149">
      <t>サイム</t>
    </rPh>
    <rPh sb="150" eb="151">
      <t>タイ</t>
    </rPh>
    <rPh sb="153" eb="155">
      <t>シハライ</t>
    </rPh>
    <rPh sb="155" eb="157">
      <t>ノウリョク</t>
    </rPh>
    <rPh sb="158" eb="160">
      <t>ジュウブン</t>
    </rPh>
    <rPh sb="167" eb="170">
      <t>キギョウサイ</t>
    </rPh>
    <rPh sb="170" eb="172">
      <t>ザンダカ</t>
    </rPh>
    <rPh sb="172" eb="173">
      <t>タイ</t>
    </rPh>
    <rPh sb="173" eb="175">
      <t>キュウスイ</t>
    </rPh>
    <rPh sb="175" eb="177">
      <t>シュウエキ</t>
    </rPh>
    <rPh sb="177" eb="179">
      <t>ヒリツ</t>
    </rPh>
    <rPh sb="186" eb="189">
      <t>カリイレキン</t>
    </rPh>
    <rPh sb="190" eb="192">
      <t>イゾン</t>
    </rPh>
    <rPh sb="194" eb="196">
      <t>ルイジ</t>
    </rPh>
    <rPh sb="196" eb="198">
      <t>ダンタイ</t>
    </rPh>
    <rPh sb="201" eb="202">
      <t>タカ</t>
    </rPh>
    <rPh sb="203" eb="205">
      <t>スイジュン</t>
    </rPh>
    <rPh sb="206" eb="208">
      <t>スイイ</t>
    </rPh>
    <rPh sb="213" eb="217">
      <t>イジカンリ</t>
    </rPh>
    <rPh sb="218" eb="220">
      <t>サクゲン</t>
    </rPh>
    <rPh sb="221" eb="223">
      <t>リョウキン</t>
    </rPh>
    <rPh sb="223" eb="225">
      <t>タイセイ</t>
    </rPh>
    <rPh sb="226" eb="228">
      <t>ミナオ</t>
    </rPh>
    <rPh sb="231" eb="233">
      <t>ザイゲン</t>
    </rPh>
    <rPh sb="233" eb="235">
      <t>カクホ</t>
    </rPh>
    <rPh sb="236" eb="237">
      <t>ツト</t>
    </rPh>
    <rPh sb="243" eb="245">
      <t>リョウキン</t>
    </rPh>
    <rPh sb="245" eb="247">
      <t>カイシュウ</t>
    </rPh>
    <rPh sb="247" eb="248">
      <t>リツ</t>
    </rPh>
    <rPh sb="265" eb="267">
      <t>リョウキン</t>
    </rPh>
    <rPh sb="267" eb="269">
      <t>タイセイ</t>
    </rPh>
    <rPh sb="270" eb="272">
      <t>ミナオ</t>
    </rPh>
    <rPh sb="275" eb="277">
      <t>ザイゲン</t>
    </rPh>
    <rPh sb="277" eb="279">
      <t>カクホ</t>
    </rPh>
    <rPh sb="280" eb="281">
      <t>ツト</t>
    </rPh>
    <rPh sb="304" eb="306">
      <t>ヒヨウ</t>
    </rPh>
    <rPh sb="306" eb="308">
      <t>サクゲン</t>
    </rPh>
    <rPh sb="309" eb="310">
      <t>ツト</t>
    </rPh>
    <rPh sb="333" eb="335">
      <t>シセツ</t>
    </rPh>
    <rPh sb="335" eb="337">
      <t>リヨウ</t>
    </rPh>
    <rPh sb="337" eb="338">
      <t>リツ</t>
    </rPh>
    <rPh sb="355" eb="356">
      <t>オオム</t>
    </rPh>
    <rPh sb="367" eb="369">
      <t>ショウライ</t>
    </rPh>
    <rPh sb="370" eb="371">
      <t>ミズ</t>
    </rPh>
    <rPh sb="371" eb="373">
      <t>ジュヨウ</t>
    </rPh>
    <rPh sb="374" eb="376">
      <t>ゲンショウ</t>
    </rPh>
    <rPh sb="377" eb="379">
      <t>コウリョ</t>
    </rPh>
    <rPh sb="380" eb="382">
      <t>シセツ</t>
    </rPh>
    <rPh sb="382" eb="384">
      <t>キボ</t>
    </rPh>
    <rPh sb="385" eb="388">
      <t>テキセイカ</t>
    </rPh>
    <rPh sb="390" eb="392">
      <t>ケントウ</t>
    </rPh>
    <rPh sb="393" eb="394">
      <t>オコナ</t>
    </rPh>
    <rPh sb="399" eb="402">
      <t>ユウシュウリツ</t>
    </rPh>
    <rPh sb="404" eb="406">
      <t>ケイカク</t>
    </rPh>
    <rPh sb="406" eb="407">
      <t>テキ</t>
    </rPh>
    <rPh sb="408" eb="410">
      <t>カンロ</t>
    </rPh>
    <rPh sb="410" eb="412">
      <t>コウシン</t>
    </rPh>
    <rPh sb="413" eb="415">
      <t>ロウスイ</t>
    </rPh>
    <rPh sb="415" eb="417">
      <t>チョウサ</t>
    </rPh>
    <rPh sb="422" eb="424">
      <t>ネンネン</t>
    </rPh>
    <rPh sb="424" eb="426">
      <t>コウジョウ</t>
    </rPh>
    <rPh sb="432" eb="436">
      <t>ルイジダンタイ</t>
    </rPh>
    <rPh sb="437" eb="439">
      <t>ヘイキン</t>
    </rPh>
    <rPh sb="440" eb="442">
      <t>シタマワ</t>
    </rPh>
    <rPh sb="447" eb="448">
      <t>サラ</t>
    </rPh>
    <rPh sb="450" eb="452">
      <t>ロウスイ</t>
    </rPh>
    <rPh sb="452" eb="454">
      <t>タイサク</t>
    </rPh>
    <rPh sb="455" eb="456">
      <t>ツト</t>
    </rPh>
    <rPh sb="460" eb="462">
      <t>コンゴ</t>
    </rPh>
    <rPh sb="463" eb="466">
      <t>ロウキュウカ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</si>
</sst>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quot;-&quot;">
                  <c:v>0.98</c:v>
                </c:pt>
                <c:pt idx="4" formatCode="#,##0.00;&quot;△&quot;#,##0.00;&quot;-&quot;">
                  <c:v>0.76</c:v>
                </c:pt>
              </c:numCache>
            </c:numRef>
          </c:val>
          <c:extLst>
            <c:ext xmlns:c16="http://schemas.microsoft.com/office/drawing/2014/chart" uri="{C3380CC4-5D6E-409C-BE32-E72D297353CC}">
              <c16:uniqueId val="{00000000-C769-441D-96D5-2D2D87B04C2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C769-441D-96D5-2D2D87B04C2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83.33</c:v>
                </c:pt>
                <c:pt idx="1">
                  <c:v>74.69</c:v>
                </c:pt>
                <c:pt idx="2">
                  <c:v>70.510000000000005</c:v>
                </c:pt>
                <c:pt idx="3">
                  <c:v>67.09</c:v>
                </c:pt>
                <c:pt idx="4">
                  <c:v>66.540000000000006</c:v>
                </c:pt>
              </c:numCache>
            </c:numRef>
          </c:val>
          <c:extLst>
            <c:ext xmlns:c16="http://schemas.microsoft.com/office/drawing/2014/chart" uri="{C3380CC4-5D6E-409C-BE32-E72D297353CC}">
              <c16:uniqueId val="{00000000-7D5C-49C1-9235-87D668BF53C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7D5C-49C1-9235-87D668BF53C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56.79</c:v>
                </c:pt>
                <c:pt idx="1">
                  <c:v>70.75</c:v>
                </c:pt>
                <c:pt idx="2">
                  <c:v>73.16</c:v>
                </c:pt>
                <c:pt idx="3">
                  <c:v>74.069999999999993</c:v>
                </c:pt>
                <c:pt idx="4">
                  <c:v>74.540000000000006</c:v>
                </c:pt>
              </c:numCache>
            </c:numRef>
          </c:val>
          <c:extLst>
            <c:ext xmlns:c16="http://schemas.microsoft.com/office/drawing/2014/chart" uri="{C3380CC4-5D6E-409C-BE32-E72D297353CC}">
              <c16:uniqueId val="{00000000-D21B-4F6D-8198-24F5C3ED176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D21B-4F6D-8198-24F5C3ED176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94.39</c:v>
                </c:pt>
                <c:pt idx="1">
                  <c:v>104.19</c:v>
                </c:pt>
                <c:pt idx="2">
                  <c:v>111.38</c:v>
                </c:pt>
                <c:pt idx="3">
                  <c:v>109.03</c:v>
                </c:pt>
                <c:pt idx="4">
                  <c:v>109.23</c:v>
                </c:pt>
              </c:numCache>
            </c:numRef>
          </c:val>
          <c:extLst>
            <c:ext xmlns:c16="http://schemas.microsoft.com/office/drawing/2014/chart" uri="{C3380CC4-5D6E-409C-BE32-E72D297353CC}">
              <c16:uniqueId val="{00000000-9474-428E-8F3A-04E82815607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9474-428E-8F3A-04E82815607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42.21</c:v>
                </c:pt>
                <c:pt idx="1">
                  <c:v>42.05</c:v>
                </c:pt>
                <c:pt idx="2">
                  <c:v>43.72</c:v>
                </c:pt>
                <c:pt idx="3">
                  <c:v>42.86</c:v>
                </c:pt>
                <c:pt idx="4">
                  <c:v>43.68</c:v>
                </c:pt>
              </c:numCache>
            </c:numRef>
          </c:val>
          <c:extLst>
            <c:ext xmlns:c16="http://schemas.microsoft.com/office/drawing/2014/chart" uri="{C3380CC4-5D6E-409C-BE32-E72D297353CC}">
              <c16:uniqueId val="{00000000-1606-4E21-BE58-A0AD6BEAAC3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1606-4E21-BE58-A0AD6BEAAC3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10.29</c:v>
                </c:pt>
                <c:pt idx="1">
                  <c:v>10.18</c:v>
                </c:pt>
                <c:pt idx="2">
                  <c:v>6.84</c:v>
                </c:pt>
                <c:pt idx="3">
                  <c:v>6.82</c:v>
                </c:pt>
                <c:pt idx="4">
                  <c:v>6.45</c:v>
                </c:pt>
              </c:numCache>
            </c:numRef>
          </c:val>
          <c:extLst>
            <c:ext xmlns:c16="http://schemas.microsoft.com/office/drawing/2014/chart" uri="{C3380CC4-5D6E-409C-BE32-E72D297353CC}">
              <c16:uniqueId val="{00000000-EDA5-4CF8-A052-2DF3B6B6F09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EDA5-4CF8-A052-2DF3B6B6F09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42-47ED-AB4E-5D9D741FE1D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4342-47ED-AB4E-5D9D741FE1D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396.98</c:v>
                </c:pt>
                <c:pt idx="1">
                  <c:v>336.31</c:v>
                </c:pt>
                <c:pt idx="2">
                  <c:v>402.48</c:v>
                </c:pt>
                <c:pt idx="3">
                  <c:v>428.31</c:v>
                </c:pt>
                <c:pt idx="4">
                  <c:v>422.4</c:v>
                </c:pt>
              </c:numCache>
            </c:numRef>
          </c:val>
          <c:extLst>
            <c:ext xmlns:c16="http://schemas.microsoft.com/office/drawing/2014/chart" uri="{C3380CC4-5D6E-409C-BE32-E72D297353CC}">
              <c16:uniqueId val="{00000000-59BD-4A53-BE22-9BFA70B4DDE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59BD-4A53-BE22-9BFA70B4DDE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566.35</c:v>
                </c:pt>
                <c:pt idx="1">
                  <c:v>507.7</c:v>
                </c:pt>
                <c:pt idx="2">
                  <c:v>476.92</c:v>
                </c:pt>
                <c:pt idx="3">
                  <c:v>532.29</c:v>
                </c:pt>
                <c:pt idx="4">
                  <c:v>544.64</c:v>
                </c:pt>
              </c:numCache>
            </c:numRef>
          </c:val>
          <c:extLst>
            <c:ext xmlns:c16="http://schemas.microsoft.com/office/drawing/2014/chart" uri="{C3380CC4-5D6E-409C-BE32-E72D297353CC}">
              <c16:uniqueId val="{00000000-7327-408E-9A0E-2F4498D3041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7327-408E-9A0E-2F4498D3041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72.45</c:v>
                </c:pt>
                <c:pt idx="1">
                  <c:v>93.42</c:v>
                </c:pt>
                <c:pt idx="2">
                  <c:v>102.12</c:v>
                </c:pt>
                <c:pt idx="3">
                  <c:v>99.19</c:v>
                </c:pt>
                <c:pt idx="4">
                  <c:v>100.01</c:v>
                </c:pt>
              </c:numCache>
            </c:numRef>
          </c:val>
          <c:extLst>
            <c:ext xmlns:c16="http://schemas.microsoft.com/office/drawing/2014/chart" uri="{C3380CC4-5D6E-409C-BE32-E72D297353CC}">
              <c16:uniqueId val="{00000000-F7A6-42A0-B4EC-006BAEB28DD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F7A6-42A0-B4EC-006BAEB28DD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188.46</c:v>
                </c:pt>
                <c:pt idx="1">
                  <c:v>145.69</c:v>
                </c:pt>
                <c:pt idx="2">
                  <c:v>134.13999999999999</c:v>
                </c:pt>
                <c:pt idx="3">
                  <c:v>138.34</c:v>
                </c:pt>
                <c:pt idx="4">
                  <c:v>136.49</c:v>
                </c:pt>
              </c:numCache>
            </c:numRef>
          </c:val>
          <c:extLst>
            <c:ext xmlns:c16="http://schemas.microsoft.com/office/drawing/2014/chart" uri="{C3380CC4-5D6E-409C-BE32-E72D297353CC}">
              <c16:uniqueId val="{00000000-10BD-4F9A-B175-540F24C65E1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10BD-4F9A-B175-540F24C65E1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6"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熊本県　阿蘇市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25484</v>
      </c>
      <c r="AM8" s="61"/>
      <c r="AN8" s="61"/>
      <c r="AO8" s="61"/>
      <c r="AP8" s="61"/>
      <c r="AQ8" s="61"/>
      <c r="AR8" s="61"/>
      <c r="AS8" s="61"/>
      <c r="AT8" s="52">
        <f>データ!$S$6</f>
        <v>376.3</v>
      </c>
      <c r="AU8" s="53"/>
      <c r="AV8" s="53"/>
      <c r="AW8" s="53"/>
      <c r="AX8" s="53"/>
      <c r="AY8" s="53"/>
      <c r="AZ8" s="53"/>
      <c r="BA8" s="53"/>
      <c r="BB8" s="54">
        <f>データ!$T$6</f>
        <v>67.72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69.27</v>
      </c>
      <c r="J10" s="53"/>
      <c r="K10" s="53"/>
      <c r="L10" s="53"/>
      <c r="M10" s="53"/>
      <c r="N10" s="53"/>
      <c r="O10" s="64"/>
      <c r="P10" s="54">
        <f>データ!$P$6</f>
        <v>83.63</v>
      </c>
      <c r="Q10" s="54"/>
      <c r="R10" s="54"/>
      <c r="S10" s="54"/>
      <c r="T10" s="54"/>
      <c r="U10" s="54"/>
      <c r="V10" s="54"/>
      <c r="W10" s="61">
        <f>データ!$Q$6</f>
        <v>2629</v>
      </c>
      <c r="X10" s="61"/>
      <c r="Y10" s="61"/>
      <c r="Z10" s="61"/>
      <c r="AA10" s="61"/>
      <c r="AB10" s="61"/>
      <c r="AC10" s="61"/>
      <c r="AD10" s="2"/>
      <c r="AE10" s="2"/>
      <c r="AF10" s="2"/>
      <c r="AG10" s="2"/>
      <c r="AH10" s="4"/>
      <c r="AI10" s="4"/>
      <c r="AJ10" s="4"/>
      <c r="AK10" s="4"/>
      <c r="AL10" s="61">
        <f>データ!$U$6</f>
        <v>21229</v>
      </c>
      <c r="AM10" s="61"/>
      <c r="AN10" s="61"/>
      <c r="AO10" s="61"/>
      <c r="AP10" s="61"/>
      <c r="AQ10" s="61"/>
      <c r="AR10" s="61"/>
      <c r="AS10" s="61"/>
      <c r="AT10" s="52">
        <f>データ!$V$6</f>
        <v>191.72</v>
      </c>
      <c r="AU10" s="53"/>
      <c r="AV10" s="53"/>
      <c r="AW10" s="53"/>
      <c r="AX10" s="53"/>
      <c r="AY10" s="53"/>
      <c r="AZ10" s="53"/>
      <c r="BA10" s="53"/>
      <c r="BB10" s="54">
        <f>データ!$W$6</f>
        <v>110.73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bBZN0zZBPBwBq/jmgByytxVCKTnwZxmnzo/fAcodkbAkDMFhHodZWmOtUd/b39zg4KYipWIBWorRxaYMYxckbA==" saltValue="NFozY56+WxbCqGHY3EJF6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432148</v>
      </c>
      <c r="D6" s="34">
        <f t="shared" si="3"/>
        <v>46</v>
      </c>
      <c r="E6" s="34">
        <f t="shared" si="3"/>
        <v>1</v>
      </c>
      <c r="F6" s="34">
        <f t="shared" si="3"/>
        <v>0</v>
      </c>
      <c r="G6" s="34">
        <f t="shared" si="3"/>
        <v>1</v>
      </c>
      <c r="H6" s="34" t="str">
        <f t="shared" si="3"/>
        <v>熊本県　阿蘇市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69.27</v>
      </c>
      <c r="P6" s="35">
        <f t="shared" si="3"/>
        <v>83.63</v>
      </c>
      <c r="Q6" s="35">
        <f t="shared" si="3"/>
        <v>2629</v>
      </c>
      <c r="R6" s="35">
        <f t="shared" si="3"/>
        <v>25484</v>
      </c>
      <c r="S6" s="35">
        <f t="shared" si="3"/>
        <v>376.3</v>
      </c>
      <c r="T6" s="35">
        <f t="shared" si="3"/>
        <v>67.72</v>
      </c>
      <c r="U6" s="35">
        <f t="shared" si="3"/>
        <v>21229</v>
      </c>
      <c r="V6" s="35">
        <f t="shared" si="3"/>
        <v>191.72</v>
      </c>
      <c r="W6" s="35">
        <f t="shared" si="3"/>
        <v>110.73</v>
      </c>
      <c r="X6" s="36">
        <f>IF(X7="",NA(),X7)</f>
        <v>94.39</v>
      </c>
      <c r="Y6" s="36">
        <f t="shared" ref="Y6:AG6" si="4">IF(Y7="",NA(),Y7)</f>
        <v>104.19</v>
      </c>
      <c r="Z6" s="36">
        <f t="shared" si="4"/>
        <v>111.38</v>
      </c>
      <c r="AA6" s="36">
        <f t="shared" si="4"/>
        <v>109.03</v>
      </c>
      <c r="AB6" s="36">
        <f t="shared" si="4"/>
        <v>109.23</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396.98</v>
      </c>
      <c r="AU6" s="36">
        <f t="shared" ref="AU6:BC6" si="6">IF(AU7="",NA(),AU7)</f>
        <v>336.31</v>
      </c>
      <c r="AV6" s="36">
        <f t="shared" si="6"/>
        <v>402.48</v>
      </c>
      <c r="AW6" s="36">
        <f t="shared" si="6"/>
        <v>428.31</v>
      </c>
      <c r="AX6" s="36">
        <f t="shared" si="6"/>
        <v>422.4</v>
      </c>
      <c r="AY6" s="36">
        <f t="shared" si="6"/>
        <v>384.34</v>
      </c>
      <c r="AZ6" s="36">
        <f t="shared" si="6"/>
        <v>359.47</v>
      </c>
      <c r="BA6" s="36">
        <f t="shared" si="6"/>
        <v>369.69</v>
      </c>
      <c r="BB6" s="36">
        <f t="shared" si="6"/>
        <v>379.08</v>
      </c>
      <c r="BC6" s="36">
        <f t="shared" si="6"/>
        <v>367.55</v>
      </c>
      <c r="BD6" s="35" t="str">
        <f>IF(BD7="","",IF(BD7="-","【-】","【"&amp;SUBSTITUTE(TEXT(BD7,"#,##0.00"),"-","△")&amp;"】"))</f>
        <v>【260.31】</v>
      </c>
      <c r="BE6" s="36">
        <f>IF(BE7="",NA(),BE7)</f>
        <v>566.35</v>
      </c>
      <c r="BF6" s="36">
        <f t="shared" ref="BF6:BN6" si="7">IF(BF7="",NA(),BF7)</f>
        <v>507.7</v>
      </c>
      <c r="BG6" s="36">
        <f t="shared" si="7"/>
        <v>476.92</v>
      </c>
      <c r="BH6" s="36">
        <f t="shared" si="7"/>
        <v>532.29</v>
      </c>
      <c r="BI6" s="36">
        <f t="shared" si="7"/>
        <v>544.64</v>
      </c>
      <c r="BJ6" s="36">
        <f t="shared" si="7"/>
        <v>380.58</v>
      </c>
      <c r="BK6" s="36">
        <f t="shared" si="7"/>
        <v>401.79</v>
      </c>
      <c r="BL6" s="36">
        <f t="shared" si="7"/>
        <v>402.99</v>
      </c>
      <c r="BM6" s="36">
        <f t="shared" si="7"/>
        <v>398.98</v>
      </c>
      <c r="BN6" s="36">
        <f t="shared" si="7"/>
        <v>418.68</v>
      </c>
      <c r="BO6" s="35" t="str">
        <f>IF(BO7="","",IF(BO7="-","【-】","【"&amp;SUBSTITUTE(TEXT(BO7,"#,##0.00"),"-","△")&amp;"】"))</f>
        <v>【275.67】</v>
      </c>
      <c r="BP6" s="36">
        <f>IF(BP7="",NA(),BP7)</f>
        <v>72.45</v>
      </c>
      <c r="BQ6" s="36">
        <f t="shared" ref="BQ6:BY6" si="8">IF(BQ7="",NA(),BQ7)</f>
        <v>93.42</v>
      </c>
      <c r="BR6" s="36">
        <f t="shared" si="8"/>
        <v>102.12</v>
      </c>
      <c r="BS6" s="36">
        <f t="shared" si="8"/>
        <v>99.19</v>
      </c>
      <c r="BT6" s="36">
        <f t="shared" si="8"/>
        <v>100.01</v>
      </c>
      <c r="BU6" s="36">
        <f t="shared" si="8"/>
        <v>102.38</v>
      </c>
      <c r="BV6" s="36">
        <f t="shared" si="8"/>
        <v>100.12</v>
      </c>
      <c r="BW6" s="36">
        <f t="shared" si="8"/>
        <v>98.66</v>
      </c>
      <c r="BX6" s="36">
        <f t="shared" si="8"/>
        <v>98.64</v>
      </c>
      <c r="BY6" s="36">
        <f t="shared" si="8"/>
        <v>94.78</v>
      </c>
      <c r="BZ6" s="35" t="str">
        <f>IF(BZ7="","",IF(BZ7="-","【-】","【"&amp;SUBSTITUTE(TEXT(BZ7,"#,##0.00"),"-","△")&amp;"】"))</f>
        <v>【100.05】</v>
      </c>
      <c r="CA6" s="36">
        <f>IF(CA7="",NA(),CA7)</f>
        <v>188.46</v>
      </c>
      <c r="CB6" s="36">
        <f t="shared" ref="CB6:CJ6" si="9">IF(CB7="",NA(),CB7)</f>
        <v>145.69</v>
      </c>
      <c r="CC6" s="36">
        <f t="shared" si="9"/>
        <v>134.13999999999999</v>
      </c>
      <c r="CD6" s="36">
        <f t="shared" si="9"/>
        <v>138.34</v>
      </c>
      <c r="CE6" s="36">
        <f t="shared" si="9"/>
        <v>136.49</v>
      </c>
      <c r="CF6" s="36">
        <f t="shared" si="9"/>
        <v>168.67</v>
      </c>
      <c r="CG6" s="36">
        <f t="shared" si="9"/>
        <v>174.97</v>
      </c>
      <c r="CH6" s="36">
        <f t="shared" si="9"/>
        <v>178.59</v>
      </c>
      <c r="CI6" s="36">
        <f t="shared" si="9"/>
        <v>178.92</v>
      </c>
      <c r="CJ6" s="36">
        <f t="shared" si="9"/>
        <v>181.3</v>
      </c>
      <c r="CK6" s="35" t="str">
        <f>IF(CK7="","",IF(CK7="-","【-】","【"&amp;SUBSTITUTE(TEXT(CK7,"#,##0.00"),"-","△")&amp;"】"))</f>
        <v>【166.40】</v>
      </c>
      <c r="CL6" s="36">
        <f>IF(CL7="",NA(),CL7)</f>
        <v>83.33</v>
      </c>
      <c r="CM6" s="36">
        <f t="shared" ref="CM6:CU6" si="10">IF(CM7="",NA(),CM7)</f>
        <v>74.69</v>
      </c>
      <c r="CN6" s="36">
        <f t="shared" si="10"/>
        <v>70.510000000000005</v>
      </c>
      <c r="CO6" s="36">
        <f t="shared" si="10"/>
        <v>67.09</v>
      </c>
      <c r="CP6" s="36">
        <f t="shared" si="10"/>
        <v>66.540000000000006</v>
      </c>
      <c r="CQ6" s="36">
        <f t="shared" si="10"/>
        <v>54.92</v>
      </c>
      <c r="CR6" s="36">
        <f t="shared" si="10"/>
        <v>55.63</v>
      </c>
      <c r="CS6" s="36">
        <f t="shared" si="10"/>
        <v>55.03</v>
      </c>
      <c r="CT6" s="36">
        <f t="shared" si="10"/>
        <v>55.14</v>
      </c>
      <c r="CU6" s="36">
        <f t="shared" si="10"/>
        <v>55.89</v>
      </c>
      <c r="CV6" s="35" t="str">
        <f>IF(CV7="","",IF(CV7="-","【-】","【"&amp;SUBSTITUTE(TEXT(CV7,"#,##0.00"),"-","△")&amp;"】"))</f>
        <v>【60.69】</v>
      </c>
      <c r="CW6" s="36">
        <f>IF(CW7="",NA(),CW7)</f>
        <v>56.79</v>
      </c>
      <c r="CX6" s="36">
        <f t="shared" ref="CX6:DF6" si="11">IF(CX7="",NA(),CX7)</f>
        <v>70.75</v>
      </c>
      <c r="CY6" s="36">
        <f t="shared" si="11"/>
        <v>73.16</v>
      </c>
      <c r="CZ6" s="36">
        <f t="shared" si="11"/>
        <v>74.069999999999993</v>
      </c>
      <c r="DA6" s="36">
        <f t="shared" si="11"/>
        <v>74.540000000000006</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42.21</v>
      </c>
      <c r="DI6" s="36">
        <f t="shared" ref="DI6:DQ6" si="12">IF(DI7="",NA(),DI7)</f>
        <v>42.05</v>
      </c>
      <c r="DJ6" s="36">
        <f t="shared" si="12"/>
        <v>43.72</v>
      </c>
      <c r="DK6" s="36">
        <f t="shared" si="12"/>
        <v>42.86</v>
      </c>
      <c r="DL6" s="36">
        <f t="shared" si="12"/>
        <v>43.68</v>
      </c>
      <c r="DM6" s="36">
        <f t="shared" si="12"/>
        <v>48.49</v>
      </c>
      <c r="DN6" s="36">
        <f t="shared" si="12"/>
        <v>48.05</v>
      </c>
      <c r="DO6" s="36">
        <f t="shared" si="12"/>
        <v>48.87</v>
      </c>
      <c r="DP6" s="36">
        <f t="shared" si="12"/>
        <v>49.92</v>
      </c>
      <c r="DQ6" s="36">
        <f t="shared" si="12"/>
        <v>50.63</v>
      </c>
      <c r="DR6" s="35" t="str">
        <f>IF(DR7="","",IF(DR7="-","【-】","【"&amp;SUBSTITUTE(TEXT(DR7,"#,##0.00"),"-","△")&amp;"】"))</f>
        <v>【50.19】</v>
      </c>
      <c r="DS6" s="36">
        <f>IF(DS7="",NA(),DS7)</f>
        <v>10.29</v>
      </c>
      <c r="DT6" s="36">
        <f t="shared" ref="DT6:EB6" si="13">IF(DT7="",NA(),DT7)</f>
        <v>10.18</v>
      </c>
      <c r="DU6" s="36">
        <f t="shared" si="13"/>
        <v>6.84</v>
      </c>
      <c r="DV6" s="36">
        <f t="shared" si="13"/>
        <v>6.82</v>
      </c>
      <c r="DW6" s="36">
        <f t="shared" si="13"/>
        <v>6.45</v>
      </c>
      <c r="DX6" s="36">
        <f t="shared" si="13"/>
        <v>12.79</v>
      </c>
      <c r="DY6" s="36">
        <f t="shared" si="13"/>
        <v>13.39</v>
      </c>
      <c r="DZ6" s="36">
        <f t="shared" si="13"/>
        <v>14.85</v>
      </c>
      <c r="EA6" s="36">
        <f t="shared" si="13"/>
        <v>16.88</v>
      </c>
      <c r="EB6" s="36">
        <f t="shared" si="13"/>
        <v>18.28</v>
      </c>
      <c r="EC6" s="35" t="str">
        <f>IF(EC7="","",IF(EC7="-","【-】","【"&amp;SUBSTITUTE(TEXT(EC7,"#,##0.00"),"-","△")&amp;"】"))</f>
        <v>【20.63】</v>
      </c>
      <c r="ED6" s="35">
        <f>IF(ED7="",NA(),ED7)</f>
        <v>0</v>
      </c>
      <c r="EE6" s="35">
        <f t="shared" ref="EE6:EM6" si="14">IF(EE7="",NA(),EE7)</f>
        <v>0</v>
      </c>
      <c r="EF6" s="35">
        <f t="shared" si="14"/>
        <v>0</v>
      </c>
      <c r="EG6" s="36">
        <f t="shared" si="14"/>
        <v>0.98</v>
      </c>
      <c r="EH6" s="36">
        <f t="shared" si="14"/>
        <v>0.76</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2">
      <c r="A7" s="29"/>
      <c r="B7" s="38">
        <v>2020</v>
      </c>
      <c r="C7" s="38">
        <v>432148</v>
      </c>
      <c r="D7" s="38">
        <v>46</v>
      </c>
      <c r="E7" s="38">
        <v>1</v>
      </c>
      <c r="F7" s="38">
        <v>0</v>
      </c>
      <c r="G7" s="38">
        <v>1</v>
      </c>
      <c r="H7" s="38" t="s">
        <v>93</v>
      </c>
      <c r="I7" s="38" t="s">
        <v>94</v>
      </c>
      <c r="J7" s="38" t="s">
        <v>95</v>
      </c>
      <c r="K7" s="38" t="s">
        <v>96</v>
      </c>
      <c r="L7" s="38" t="s">
        <v>97</v>
      </c>
      <c r="M7" s="38" t="s">
        <v>98</v>
      </c>
      <c r="N7" s="39" t="s">
        <v>99</v>
      </c>
      <c r="O7" s="39">
        <v>69.27</v>
      </c>
      <c r="P7" s="39">
        <v>83.63</v>
      </c>
      <c r="Q7" s="39">
        <v>2629</v>
      </c>
      <c r="R7" s="39">
        <v>25484</v>
      </c>
      <c r="S7" s="39">
        <v>376.3</v>
      </c>
      <c r="T7" s="39">
        <v>67.72</v>
      </c>
      <c r="U7" s="39">
        <v>21229</v>
      </c>
      <c r="V7" s="39">
        <v>191.72</v>
      </c>
      <c r="W7" s="39">
        <v>110.73</v>
      </c>
      <c r="X7" s="39">
        <v>94.39</v>
      </c>
      <c r="Y7" s="39">
        <v>104.19</v>
      </c>
      <c r="Z7" s="39">
        <v>111.38</v>
      </c>
      <c r="AA7" s="39">
        <v>109.03</v>
      </c>
      <c r="AB7" s="39">
        <v>109.23</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396.98</v>
      </c>
      <c r="AU7" s="39">
        <v>336.31</v>
      </c>
      <c r="AV7" s="39">
        <v>402.48</v>
      </c>
      <c r="AW7" s="39">
        <v>428.31</v>
      </c>
      <c r="AX7" s="39">
        <v>422.4</v>
      </c>
      <c r="AY7" s="39">
        <v>384.34</v>
      </c>
      <c r="AZ7" s="39">
        <v>359.47</v>
      </c>
      <c r="BA7" s="39">
        <v>369.69</v>
      </c>
      <c r="BB7" s="39">
        <v>379.08</v>
      </c>
      <c r="BC7" s="39">
        <v>367.55</v>
      </c>
      <c r="BD7" s="39">
        <v>260.31</v>
      </c>
      <c r="BE7" s="39">
        <v>566.35</v>
      </c>
      <c r="BF7" s="39">
        <v>507.7</v>
      </c>
      <c r="BG7" s="39">
        <v>476.92</v>
      </c>
      <c r="BH7" s="39">
        <v>532.29</v>
      </c>
      <c r="BI7" s="39">
        <v>544.64</v>
      </c>
      <c r="BJ7" s="39">
        <v>380.58</v>
      </c>
      <c r="BK7" s="39">
        <v>401.79</v>
      </c>
      <c r="BL7" s="39">
        <v>402.99</v>
      </c>
      <c r="BM7" s="39">
        <v>398.98</v>
      </c>
      <c r="BN7" s="39">
        <v>418.68</v>
      </c>
      <c r="BO7" s="39">
        <v>275.67</v>
      </c>
      <c r="BP7" s="39">
        <v>72.45</v>
      </c>
      <c r="BQ7" s="39">
        <v>93.42</v>
      </c>
      <c r="BR7" s="39">
        <v>102.12</v>
      </c>
      <c r="BS7" s="39">
        <v>99.19</v>
      </c>
      <c r="BT7" s="39">
        <v>100.01</v>
      </c>
      <c r="BU7" s="39">
        <v>102.38</v>
      </c>
      <c r="BV7" s="39">
        <v>100.12</v>
      </c>
      <c r="BW7" s="39">
        <v>98.66</v>
      </c>
      <c r="BX7" s="39">
        <v>98.64</v>
      </c>
      <c r="BY7" s="39">
        <v>94.78</v>
      </c>
      <c r="BZ7" s="39">
        <v>100.05</v>
      </c>
      <c r="CA7" s="39">
        <v>188.46</v>
      </c>
      <c r="CB7" s="39">
        <v>145.69</v>
      </c>
      <c r="CC7" s="39">
        <v>134.13999999999999</v>
      </c>
      <c r="CD7" s="39">
        <v>138.34</v>
      </c>
      <c r="CE7" s="39">
        <v>136.49</v>
      </c>
      <c r="CF7" s="39">
        <v>168.67</v>
      </c>
      <c r="CG7" s="39">
        <v>174.97</v>
      </c>
      <c r="CH7" s="39">
        <v>178.59</v>
      </c>
      <c r="CI7" s="39">
        <v>178.92</v>
      </c>
      <c r="CJ7" s="39">
        <v>181.3</v>
      </c>
      <c r="CK7" s="39">
        <v>166.4</v>
      </c>
      <c r="CL7" s="39">
        <v>83.33</v>
      </c>
      <c r="CM7" s="39">
        <v>74.69</v>
      </c>
      <c r="CN7" s="39">
        <v>70.510000000000005</v>
      </c>
      <c r="CO7" s="39">
        <v>67.09</v>
      </c>
      <c r="CP7" s="39">
        <v>66.540000000000006</v>
      </c>
      <c r="CQ7" s="39">
        <v>54.92</v>
      </c>
      <c r="CR7" s="39">
        <v>55.63</v>
      </c>
      <c r="CS7" s="39">
        <v>55.03</v>
      </c>
      <c r="CT7" s="39">
        <v>55.14</v>
      </c>
      <c r="CU7" s="39">
        <v>55.89</v>
      </c>
      <c r="CV7" s="39">
        <v>60.69</v>
      </c>
      <c r="CW7" s="39">
        <v>56.79</v>
      </c>
      <c r="CX7" s="39">
        <v>70.75</v>
      </c>
      <c r="CY7" s="39">
        <v>73.16</v>
      </c>
      <c r="CZ7" s="39">
        <v>74.069999999999993</v>
      </c>
      <c r="DA7" s="39">
        <v>74.540000000000006</v>
      </c>
      <c r="DB7" s="39">
        <v>82.66</v>
      </c>
      <c r="DC7" s="39">
        <v>82.04</v>
      </c>
      <c r="DD7" s="39">
        <v>81.900000000000006</v>
      </c>
      <c r="DE7" s="39">
        <v>81.39</v>
      </c>
      <c r="DF7" s="39">
        <v>81.27</v>
      </c>
      <c r="DG7" s="39">
        <v>89.82</v>
      </c>
      <c r="DH7" s="39">
        <v>42.21</v>
      </c>
      <c r="DI7" s="39">
        <v>42.05</v>
      </c>
      <c r="DJ7" s="39">
        <v>43.72</v>
      </c>
      <c r="DK7" s="39">
        <v>42.86</v>
      </c>
      <c r="DL7" s="39">
        <v>43.68</v>
      </c>
      <c r="DM7" s="39">
        <v>48.49</v>
      </c>
      <c r="DN7" s="39">
        <v>48.05</v>
      </c>
      <c r="DO7" s="39">
        <v>48.87</v>
      </c>
      <c r="DP7" s="39">
        <v>49.92</v>
      </c>
      <c r="DQ7" s="39">
        <v>50.63</v>
      </c>
      <c r="DR7" s="39">
        <v>50.19</v>
      </c>
      <c r="DS7" s="39">
        <v>10.29</v>
      </c>
      <c r="DT7" s="39">
        <v>10.18</v>
      </c>
      <c r="DU7" s="39">
        <v>6.84</v>
      </c>
      <c r="DV7" s="39">
        <v>6.82</v>
      </c>
      <c r="DW7" s="39">
        <v>6.45</v>
      </c>
      <c r="DX7" s="39">
        <v>12.79</v>
      </c>
      <c r="DY7" s="39">
        <v>13.39</v>
      </c>
      <c r="DZ7" s="39">
        <v>14.85</v>
      </c>
      <c r="EA7" s="39">
        <v>16.88</v>
      </c>
      <c r="EB7" s="39">
        <v>18.28</v>
      </c>
      <c r="EC7" s="39">
        <v>20.63</v>
      </c>
      <c r="ED7" s="39">
        <v>0</v>
      </c>
      <c r="EE7" s="39">
        <v>0</v>
      </c>
      <c r="EF7" s="39">
        <v>0</v>
      </c>
      <c r="EG7" s="39">
        <v>0.98</v>
      </c>
      <c r="EH7" s="39">
        <v>0.76</v>
      </c>
      <c r="EI7" s="39">
        <v>0.71</v>
      </c>
      <c r="EJ7" s="39">
        <v>0.54</v>
      </c>
      <c r="EK7" s="39">
        <v>0.5</v>
      </c>
      <c r="EL7" s="39">
        <v>0.52</v>
      </c>
      <c r="EM7" s="39">
        <v>0.53</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高日　健介</cp:lastModifiedBy>
  <cp:lastPrinted>2022-01-11T03:06:32Z</cp:lastPrinted>
  <dcterms:created xsi:type="dcterms:W3CDTF">2021-12-03T06:58:37Z</dcterms:created>
  <dcterms:modified xsi:type="dcterms:W3CDTF">2022-02-02T10:41:35Z</dcterms:modified>
  <cp:category/>
</cp:coreProperties>
</file>