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3 市町村等→県\10 上天草市\水道\"/>
    </mc:Choice>
  </mc:AlternateContent>
  <workbookProtection workbookAlgorithmName="SHA-512" workbookHashValue="qCyvoVpkGkAOalIr5JnZLjoXgrogxC6Tcp/0fotrKjYwIx6EkTlNMToNB0Tkz8qJScQi5zwgy0ZYtSZAC/mh8Q==" workbookSaltValue="PM1RWf44HWFGHTyy9xVs9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<sst xmlns="http://schemas.openxmlformats.org/spreadsheetml/2006/main" count="228" uniqueCount="113">
  <si>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</si>
  <si>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</si>
  <si>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</si>
  <si>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</si>
  <si>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</si>
  <si>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</si>
  <si>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</si>
  <si>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</si>
  <si>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</si>
  <si>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</si>
  <si>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</si>
  <si>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</si>
  <si>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</si>
  <si>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</si>
  <si>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</si>
  <si>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</si>
  <si>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</si>
  <si>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</si>
  <si>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</si>
  <si>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</si>
  <si>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</si>
  <si>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</si>
  <si>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</si>
  <si>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</si>
  <si>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</si>
  <si>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</si>
  <si>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</si>
  <si>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</si>
  <si>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</si>
  <si>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</si>
  <si>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</si>
  <si>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</si>
  <si>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</si>
  <si>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</si>
  <si>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</si>
  <si>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</si>
  <si>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</si>
  <si>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</si>
  <si>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</si>
  <si>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</si>
  <si>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</si>
  <si>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</si>
  <si>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</si>
  <si>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</si>
  <si>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</si>
  <si>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</si>
  <si>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</si>
  <si>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</si>
  <si>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</si>
  <si>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</si>
  <si>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</si>
  <si>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</si>
  <si>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</si>
  <si>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</si>
  <si>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</si>
  <si>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</si>
  <si>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</si>
  <si>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</si>
  <si>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</si>
  <si>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</si>
  <si>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</si>
  <si>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</si>
  <si>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</si>
  <si>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</si>
  <si>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</si>
  <si>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</si>
  <si>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</si>
  <si>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</si>
  <si>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</si>
  <si>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</si>
  <si>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</si>
  <si>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</si>
  <si>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</si>
  <si>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</si>
  <si>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</si>
  <si>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</si>
  <si>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</si>
  <si>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</si>
  <si>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</si>
  <si>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</si>
  <si>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</si>
  <si>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</si>
  <si>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</si>
  <si>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</si>
  <si>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</si>
  <si>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</si>
  <si>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</si>
  <si>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</si>
  <si>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</si>
  <si>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</si>
  <si>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</si>
  <si>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</si>
  <si>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</si>
  <si>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上天草市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</si>
  <si>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</si>
  <si>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</si>
  <si>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</si>
  <si>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</si>
  <si>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</si>
  <si>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</si>
  <si>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</si>
  <si>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</si>
  <si>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</si>
  <si>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</si>
  <si>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</si>
  <si>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</si>
  <si>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</si>
  <si>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</si>
  <si>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</si>
  <si>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</si>
  <si>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について、当年度及び過去５年間において、単年度収支が黒字であることを示す100％を超え、累積欠損金比率も０％であり、支払能力を示す流動比率も類似団体及び全国平均と比較し高い値を示していることから、比較的安定した経営状態であると考えられる。
　債務残高については、直近で浄水場や配水池の改築事業を行ったことにより高い値を示しているが、徐々に減額している状況にある。
　料金回収率については、類似団体等と比較して低く、給水原価については、類似団体等と比較して高額となっているが、これは、当市が地理的な条件により水源が乏しい地域で、他の地域からの受水で賄っている状況であることから、総費用のうち受水費が大きな割合を占め、大きな負担となっている等の理由によるものである。しかし、当市は高料金対策の地域に該当し、国が示す繰出基準に基づき一般会計からの基準内繰出金を受けることで、収益を確保できている状況にある。なお、令和元年10月に、これまで地域ごとに異なっていた料金を統一したことから、給水収益の増加が見込まれ、料金回収率は一定の改善が図られるものと考えられる。
　施設利用率については、年々低下してきているが、類似団体等と比較して高い値を示しており、施設を有効活用できているところである。
　有収率については、漏水調査の実施や老朽化した配水管の更新事業等により徐々に回復をしている状況であるが、類似団体等と比較し低い値を示しており、更なる改善を図る必要がある。</t>
    <rPh sb="362" eb="364">
      <t>クリダ</t>
    </rPh>
    <phoneticPr fontId="4"/>
  </si>
  <si>
    <t>　平成16年の４町合併による上天草市の誕生以降、旧町ごとに異なっていた水道料金を、令和元年10月に統一したことにより、給水収益の増加が見込まれることから、料金回収率等の改善が図られるものと考えられる。
　しかし、当市は他地域からの受水により賄っている状況で、供給団体の料金値上げにより、給水原価の上昇が予想され、経営の更なる改善を図るためには、更なる料金の改定が必要であると考えられる。
　また、高度成長期に整備を行った管路等が耐用年数を迎えてきており、計画的に老朽化した送・配水管の更新を進めて、有収率の向上及び管路の耐震化等を進めていく必要がある。
　なお、経営戦略については、平成29年３月に策定済みである。</t>
    <phoneticPr fontId="4"/>
  </si>
  <si>
    <t>　有形固定資産減価償却率が類似団体等と比較して高い値を示し、年々数値が上昇していることから、法定耐用年数を迎える資産が多くなっていることを表しており、今後、計画的に老朽資産の更新を図っていく必要がある。
　管路経年化率については、類似団体や全国平均より高い値を示しているが、高度成長期に大規模整備を行った管路等が耐用年数を迎えてきていることによるものである。
　管路更新率は、配水施設等の整備等を行ったため低下した。これまで以上に管路等の更新を行っていき、管路更新率の改善を図っていく必要がある。</t>
    <rPh sb="120" eb="122">
      <t>ゼンコク</t>
    </rPh>
    <rPh sb="122" eb="124">
      <t>ヘイキン</t>
    </rPh>
    <rPh sb="126" eb="127">
      <t>タカ</t>
    </rPh>
    <rPh sb="128" eb="129">
      <t>アタイ</t>
    </rPh>
    <rPh sb="188" eb="190">
      <t>ハイスイ</t>
    </rPh>
    <rPh sb="190" eb="192">
      <t>シセツ</t>
    </rPh>
    <rPh sb="192" eb="193">
      <t>トウ</t>
    </rPh>
    <rPh sb="194" eb="196">
      <t>セイビ</t>
    </rPh>
    <rPh sb="196" eb="197">
      <t>トウ</t>
    </rPh>
    <rPh sb="198" eb="199">
      <t>オコナ</t>
    </rPh>
    <rPh sb="203" eb="205">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</si>
</sst>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0.48</c:v>
                </c:pt>
                <c:pt idx="1">
                  <c:v>0.09</c:v>
                </c:pt>
                <c:pt idx="2">
                  <c:v>0.35</c:v>
                </c:pt>
                <c:pt idx="3">
                  <c:v>0.83</c:v>
                </c:pt>
                <c:pt idx="4">
                  <c:v>0.31</c:v>
                </c:pt>
              </c:numCache>
            </c:numRef>
          </c:val>
          <c:extLst>
            <c:ext xmlns:c16="http://schemas.microsoft.com/office/drawing/2014/chart" uri="{C3380CC4-5D6E-409C-BE32-E72D297353CC}">
              <c16:uniqueId val="{00000000-6ADC-4FAA-AE1D-F17E15790DC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6ADC-4FAA-AE1D-F17E15790DC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111.26</c:v>
                </c:pt>
                <c:pt idx="1">
                  <c:v>109.34</c:v>
                </c:pt>
                <c:pt idx="2">
                  <c:v>108.26</c:v>
                </c:pt>
                <c:pt idx="3">
                  <c:v>111.25</c:v>
                </c:pt>
                <c:pt idx="4">
                  <c:v>106.28</c:v>
                </c:pt>
              </c:numCache>
            </c:numRef>
          </c:val>
          <c:extLst>
            <c:ext xmlns:c16="http://schemas.microsoft.com/office/drawing/2014/chart" uri="{C3380CC4-5D6E-409C-BE32-E72D297353CC}">
              <c16:uniqueId val="{00000000-9440-4258-852E-923DF868D74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9440-4258-852E-923DF868D74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58.34</c:v>
                </c:pt>
                <c:pt idx="1">
                  <c:v>60.31</c:v>
                </c:pt>
                <c:pt idx="2">
                  <c:v>61.32</c:v>
                </c:pt>
                <c:pt idx="3">
                  <c:v>62.26</c:v>
                </c:pt>
                <c:pt idx="4">
                  <c:v>62.56</c:v>
                </c:pt>
              </c:numCache>
            </c:numRef>
          </c:val>
          <c:extLst>
            <c:ext xmlns:c16="http://schemas.microsoft.com/office/drawing/2014/chart" uri="{C3380CC4-5D6E-409C-BE32-E72D297353CC}">
              <c16:uniqueId val="{00000000-0DB0-4866-8187-7D1CB109514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0DB0-4866-8187-7D1CB109514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0.14000000000000001</c:v>
                </c:pt>
                <c:pt idx="1">
                  <c:v>32.15</c:v>
                </c:pt>
                <c:pt idx="2">
                  <c:v>14.4</c:v>
                </c:pt>
                <c:pt idx="3">
                  <c:v>22.16</c:v>
                </c:pt>
                <c:pt idx="4">
                  <c:v>21.85</c:v>
                </c:pt>
              </c:numCache>
            </c:numRef>
          </c:val>
          <c:extLst>
            <c:ext xmlns:c16="http://schemas.microsoft.com/office/drawing/2014/chart" uri="{C3380CC4-5D6E-409C-BE32-E72D297353CC}">
              <c16:uniqueId val="{00000000-ED4F-4A76-A3FD-1A194A9C6F8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ED4F-4A76-A3FD-1A194A9C6F8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B8-4BFD-AB34-6C8F8CB4105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9DB8-4BFD-AB34-6C8F8CB4105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424.09</c:v>
                </c:pt>
                <c:pt idx="1">
                  <c:v>449.82</c:v>
                </c:pt>
                <c:pt idx="2">
                  <c:v>462.92</c:v>
                </c:pt>
                <c:pt idx="3">
                  <c:v>433.61</c:v>
                </c:pt>
                <c:pt idx="4">
                  <c:v>489.2</c:v>
                </c:pt>
              </c:numCache>
            </c:numRef>
          </c:val>
          <c:extLst>
            <c:ext xmlns:c16="http://schemas.microsoft.com/office/drawing/2014/chart" uri="{C3380CC4-5D6E-409C-BE32-E72D297353CC}">
              <c16:uniqueId val="{00000000-C8FE-4B0C-8B33-711784F9611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C8FE-4B0C-8B33-711784F9611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454.44</c:v>
                </c:pt>
                <c:pt idx="1">
                  <c:v>429.83</c:v>
                </c:pt>
                <c:pt idx="2">
                  <c:v>417.09</c:v>
                </c:pt>
                <c:pt idx="3">
                  <c:v>388.65</c:v>
                </c:pt>
                <c:pt idx="4">
                  <c:v>374.74</c:v>
                </c:pt>
              </c:numCache>
            </c:numRef>
          </c:val>
          <c:extLst>
            <c:ext xmlns:c16="http://schemas.microsoft.com/office/drawing/2014/chart" uri="{C3380CC4-5D6E-409C-BE32-E72D297353CC}">
              <c16:uniqueId val="{00000000-3079-4690-8DBE-8CDFCEA0A97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3079-4690-8DBE-8CDFCEA0A97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85.52</c:v>
                </c:pt>
                <c:pt idx="1">
                  <c:v>83.38</c:v>
                </c:pt>
                <c:pt idx="2">
                  <c:v>83</c:v>
                </c:pt>
                <c:pt idx="3">
                  <c:v>85.99</c:v>
                </c:pt>
                <c:pt idx="4">
                  <c:v>81.69</c:v>
                </c:pt>
              </c:numCache>
            </c:numRef>
          </c:val>
          <c:extLst>
            <c:ext xmlns:c16="http://schemas.microsoft.com/office/drawing/2014/chart" uri="{C3380CC4-5D6E-409C-BE32-E72D297353CC}">
              <c16:uniqueId val="{00000000-1360-4CCC-9ACC-71FEC2F7D39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1360-4CCC-9ACC-71FEC2F7D39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339.67</c:v>
                </c:pt>
                <c:pt idx="1">
                  <c:v>348.62</c:v>
                </c:pt>
                <c:pt idx="2">
                  <c:v>351.46</c:v>
                </c:pt>
                <c:pt idx="3">
                  <c:v>345.88</c:v>
                </c:pt>
                <c:pt idx="4">
                  <c:v>376.24</c:v>
                </c:pt>
              </c:numCache>
            </c:numRef>
          </c:val>
          <c:extLst>
            <c:ext xmlns:c16="http://schemas.microsoft.com/office/drawing/2014/chart" uri="{C3380CC4-5D6E-409C-BE32-E72D297353CC}">
              <c16:uniqueId val="{00000000-E571-46FB-9A4A-B37C8B5F5AE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E571-46FB-9A4A-B37C8B5F5AE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66.680000000000007</c:v>
                </c:pt>
                <c:pt idx="1">
                  <c:v>66.33</c:v>
                </c:pt>
                <c:pt idx="2">
                  <c:v>65.2</c:v>
                </c:pt>
                <c:pt idx="3">
                  <c:v>64.459999999999994</c:v>
                </c:pt>
                <c:pt idx="4">
                  <c:v>62.64</c:v>
                </c:pt>
              </c:numCache>
            </c:numRef>
          </c:val>
          <c:extLst>
            <c:ext xmlns:c16="http://schemas.microsoft.com/office/drawing/2014/chart" uri="{C3380CC4-5D6E-409C-BE32-E72D297353CC}">
              <c16:uniqueId val="{00000000-5497-4424-8ADD-E82B50C1775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5497-4424-8ADD-E82B50C1775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77.900000000000006</c:v>
                </c:pt>
                <c:pt idx="1">
                  <c:v>77.92</c:v>
                </c:pt>
                <c:pt idx="2">
                  <c:v>78.27</c:v>
                </c:pt>
                <c:pt idx="3">
                  <c:v>78.349999999999994</c:v>
                </c:pt>
                <c:pt idx="4">
                  <c:v>78.400000000000006</c:v>
                </c:pt>
              </c:numCache>
            </c:numRef>
          </c:val>
          <c:extLst>
            <c:ext xmlns:c16="http://schemas.microsoft.com/office/drawing/2014/chart" uri="{C3380CC4-5D6E-409C-BE32-E72D297353CC}">
              <c16:uniqueId val="{00000000-8375-4005-814B-A3EE67C9795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8375-4005-814B-A3EE67C9795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5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熊本県　上天草市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26254</v>
      </c>
      <c r="AM8" s="61"/>
      <c r="AN8" s="61"/>
      <c r="AO8" s="61"/>
      <c r="AP8" s="61"/>
      <c r="AQ8" s="61"/>
      <c r="AR8" s="61"/>
      <c r="AS8" s="61"/>
      <c r="AT8" s="52">
        <f>データ!$S$6</f>
        <v>126.94</v>
      </c>
      <c r="AU8" s="53"/>
      <c r="AV8" s="53"/>
      <c r="AW8" s="53"/>
      <c r="AX8" s="53"/>
      <c r="AY8" s="53"/>
      <c r="AZ8" s="53"/>
      <c r="BA8" s="53"/>
      <c r="BB8" s="54">
        <f>データ!$T$6</f>
        <v>206.82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62.96</v>
      </c>
      <c r="J10" s="53"/>
      <c r="K10" s="53"/>
      <c r="L10" s="53"/>
      <c r="M10" s="53"/>
      <c r="N10" s="53"/>
      <c r="O10" s="64"/>
      <c r="P10" s="54">
        <f>データ!$P$6</f>
        <v>92.45</v>
      </c>
      <c r="Q10" s="54"/>
      <c r="R10" s="54"/>
      <c r="S10" s="54"/>
      <c r="T10" s="54"/>
      <c r="U10" s="54"/>
      <c r="V10" s="54"/>
      <c r="W10" s="61">
        <f>データ!$Q$6</f>
        <v>6380</v>
      </c>
      <c r="X10" s="61"/>
      <c r="Y10" s="61"/>
      <c r="Z10" s="61"/>
      <c r="AA10" s="61"/>
      <c r="AB10" s="61"/>
      <c r="AC10" s="61"/>
      <c r="AD10" s="2"/>
      <c r="AE10" s="2"/>
      <c r="AF10" s="2"/>
      <c r="AG10" s="2"/>
      <c r="AH10" s="4"/>
      <c r="AI10" s="4"/>
      <c r="AJ10" s="4"/>
      <c r="AK10" s="4"/>
      <c r="AL10" s="61">
        <f>データ!$U$6</f>
        <v>24030</v>
      </c>
      <c r="AM10" s="61"/>
      <c r="AN10" s="61"/>
      <c r="AO10" s="61"/>
      <c r="AP10" s="61"/>
      <c r="AQ10" s="61"/>
      <c r="AR10" s="61"/>
      <c r="AS10" s="61"/>
      <c r="AT10" s="52">
        <f>データ!$V$6</f>
        <v>126.12</v>
      </c>
      <c r="AU10" s="53"/>
      <c r="AV10" s="53"/>
      <c r="AW10" s="53"/>
      <c r="AX10" s="53"/>
      <c r="AY10" s="53"/>
      <c r="AZ10" s="53"/>
      <c r="BA10" s="53"/>
      <c r="BB10" s="54">
        <f>データ!$W$6</f>
        <v>190.53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GSxs/nNOoN3cEAzbwGwO+OtFVCkQIZXzTZKZoxQ/V1y9rYGA4UPTfqy6w4o/6s/kOZC25xiAC+NqMASzQVuPGQ==" saltValue="KICXkA4FXSAs/Woo7Gljn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432121</v>
      </c>
      <c r="D6" s="34">
        <f t="shared" si="3"/>
        <v>46</v>
      </c>
      <c r="E6" s="34">
        <f t="shared" si="3"/>
        <v>1</v>
      </c>
      <c r="F6" s="34">
        <f t="shared" si="3"/>
        <v>0</v>
      </c>
      <c r="G6" s="34">
        <f t="shared" si="3"/>
        <v>1</v>
      </c>
      <c r="H6" s="34" t="str">
        <f t="shared" si="3"/>
        <v>熊本県　上天草市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62.96</v>
      </c>
      <c r="P6" s="35">
        <f t="shared" si="3"/>
        <v>92.45</v>
      </c>
      <c r="Q6" s="35">
        <f t="shared" si="3"/>
        <v>6380</v>
      </c>
      <c r="R6" s="35">
        <f t="shared" si="3"/>
        <v>26254</v>
      </c>
      <c r="S6" s="35">
        <f t="shared" si="3"/>
        <v>126.94</v>
      </c>
      <c r="T6" s="35">
        <f t="shared" si="3"/>
        <v>206.82</v>
      </c>
      <c r="U6" s="35">
        <f t="shared" si="3"/>
        <v>24030</v>
      </c>
      <c r="V6" s="35">
        <f t="shared" si="3"/>
        <v>126.12</v>
      </c>
      <c r="W6" s="35">
        <f t="shared" si="3"/>
        <v>190.53</v>
      </c>
      <c r="X6" s="36">
        <f>IF(X7="",NA(),X7)</f>
        <v>111.26</v>
      </c>
      <c r="Y6" s="36">
        <f t="shared" ref="Y6:AG6" si="4">IF(Y7="",NA(),Y7)</f>
        <v>109.34</v>
      </c>
      <c r="Z6" s="36">
        <f t="shared" si="4"/>
        <v>108.26</v>
      </c>
      <c r="AA6" s="36">
        <f t="shared" si="4"/>
        <v>111.25</v>
      </c>
      <c r="AB6" s="36">
        <f t="shared" si="4"/>
        <v>106.28</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424.09</v>
      </c>
      <c r="AU6" s="36">
        <f t="shared" ref="AU6:BC6" si="6">IF(AU7="",NA(),AU7)</f>
        <v>449.82</v>
      </c>
      <c r="AV6" s="36">
        <f t="shared" si="6"/>
        <v>462.92</v>
      </c>
      <c r="AW6" s="36">
        <f t="shared" si="6"/>
        <v>433.61</v>
      </c>
      <c r="AX6" s="36">
        <f t="shared" si="6"/>
        <v>489.2</v>
      </c>
      <c r="AY6" s="36">
        <f t="shared" si="6"/>
        <v>384.34</v>
      </c>
      <c r="AZ6" s="36">
        <f t="shared" si="6"/>
        <v>359.47</v>
      </c>
      <c r="BA6" s="36">
        <f t="shared" si="6"/>
        <v>369.69</v>
      </c>
      <c r="BB6" s="36">
        <f t="shared" si="6"/>
        <v>379.08</v>
      </c>
      <c r="BC6" s="36">
        <f t="shared" si="6"/>
        <v>367.55</v>
      </c>
      <c r="BD6" s="35" t="str">
        <f>IF(BD7="","",IF(BD7="-","【-】","【"&amp;SUBSTITUTE(TEXT(BD7,"#,##0.00"),"-","△")&amp;"】"))</f>
        <v>【260.31】</v>
      </c>
      <c r="BE6" s="36">
        <f>IF(BE7="",NA(),BE7)</f>
        <v>454.44</v>
      </c>
      <c r="BF6" s="36">
        <f t="shared" ref="BF6:BN6" si="7">IF(BF7="",NA(),BF7)</f>
        <v>429.83</v>
      </c>
      <c r="BG6" s="36">
        <f t="shared" si="7"/>
        <v>417.09</v>
      </c>
      <c r="BH6" s="36">
        <f t="shared" si="7"/>
        <v>388.65</v>
      </c>
      <c r="BI6" s="36">
        <f t="shared" si="7"/>
        <v>374.74</v>
      </c>
      <c r="BJ6" s="36">
        <f t="shared" si="7"/>
        <v>380.58</v>
      </c>
      <c r="BK6" s="36">
        <f t="shared" si="7"/>
        <v>401.79</v>
      </c>
      <c r="BL6" s="36">
        <f t="shared" si="7"/>
        <v>402.99</v>
      </c>
      <c r="BM6" s="36">
        <f t="shared" si="7"/>
        <v>398.98</v>
      </c>
      <c r="BN6" s="36">
        <f t="shared" si="7"/>
        <v>418.68</v>
      </c>
      <c r="BO6" s="35" t="str">
        <f>IF(BO7="","",IF(BO7="-","【-】","【"&amp;SUBSTITUTE(TEXT(BO7,"#,##0.00"),"-","△")&amp;"】"))</f>
        <v>【275.67】</v>
      </c>
      <c r="BP6" s="36">
        <f>IF(BP7="",NA(),BP7)</f>
        <v>85.52</v>
      </c>
      <c r="BQ6" s="36">
        <f t="shared" ref="BQ6:BY6" si="8">IF(BQ7="",NA(),BQ7)</f>
        <v>83.38</v>
      </c>
      <c r="BR6" s="36">
        <f t="shared" si="8"/>
        <v>83</v>
      </c>
      <c r="BS6" s="36">
        <f t="shared" si="8"/>
        <v>85.99</v>
      </c>
      <c r="BT6" s="36">
        <f t="shared" si="8"/>
        <v>81.69</v>
      </c>
      <c r="BU6" s="36">
        <f t="shared" si="8"/>
        <v>102.38</v>
      </c>
      <c r="BV6" s="36">
        <f t="shared" si="8"/>
        <v>100.12</v>
      </c>
      <c r="BW6" s="36">
        <f t="shared" si="8"/>
        <v>98.66</v>
      </c>
      <c r="BX6" s="36">
        <f t="shared" si="8"/>
        <v>98.64</v>
      </c>
      <c r="BY6" s="36">
        <f t="shared" si="8"/>
        <v>94.78</v>
      </c>
      <c r="BZ6" s="35" t="str">
        <f>IF(BZ7="","",IF(BZ7="-","【-】","【"&amp;SUBSTITUTE(TEXT(BZ7,"#,##0.00"),"-","△")&amp;"】"))</f>
        <v>【100.05】</v>
      </c>
      <c r="CA6" s="36">
        <f>IF(CA7="",NA(),CA7)</f>
        <v>339.67</v>
      </c>
      <c r="CB6" s="36">
        <f t="shared" ref="CB6:CJ6" si="9">IF(CB7="",NA(),CB7)</f>
        <v>348.62</v>
      </c>
      <c r="CC6" s="36">
        <f t="shared" si="9"/>
        <v>351.46</v>
      </c>
      <c r="CD6" s="36">
        <f t="shared" si="9"/>
        <v>345.88</v>
      </c>
      <c r="CE6" s="36">
        <f t="shared" si="9"/>
        <v>376.24</v>
      </c>
      <c r="CF6" s="36">
        <f t="shared" si="9"/>
        <v>168.67</v>
      </c>
      <c r="CG6" s="36">
        <f t="shared" si="9"/>
        <v>174.97</v>
      </c>
      <c r="CH6" s="36">
        <f t="shared" si="9"/>
        <v>178.59</v>
      </c>
      <c r="CI6" s="36">
        <f t="shared" si="9"/>
        <v>178.92</v>
      </c>
      <c r="CJ6" s="36">
        <f t="shared" si="9"/>
        <v>181.3</v>
      </c>
      <c r="CK6" s="35" t="str">
        <f>IF(CK7="","",IF(CK7="-","【-】","【"&amp;SUBSTITUTE(TEXT(CK7,"#,##0.00"),"-","△")&amp;"】"))</f>
        <v>【166.40】</v>
      </c>
      <c r="CL6" s="36">
        <f>IF(CL7="",NA(),CL7)</f>
        <v>66.680000000000007</v>
      </c>
      <c r="CM6" s="36">
        <f t="shared" ref="CM6:CU6" si="10">IF(CM7="",NA(),CM7)</f>
        <v>66.33</v>
      </c>
      <c r="CN6" s="36">
        <f t="shared" si="10"/>
        <v>65.2</v>
      </c>
      <c r="CO6" s="36">
        <f t="shared" si="10"/>
        <v>64.459999999999994</v>
      </c>
      <c r="CP6" s="36">
        <f t="shared" si="10"/>
        <v>62.64</v>
      </c>
      <c r="CQ6" s="36">
        <f t="shared" si="10"/>
        <v>54.92</v>
      </c>
      <c r="CR6" s="36">
        <f t="shared" si="10"/>
        <v>55.63</v>
      </c>
      <c r="CS6" s="36">
        <f t="shared" si="10"/>
        <v>55.03</v>
      </c>
      <c r="CT6" s="36">
        <f t="shared" si="10"/>
        <v>55.14</v>
      </c>
      <c r="CU6" s="36">
        <f t="shared" si="10"/>
        <v>55.89</v>
      </c>
      <c r="CV6" s="35" t="str">
        <f>IF(CV7="","",IF(CV7="-","【-】","【"&amp;SUBSTITUTE(TEXT(CV7,"#,##0.00"),"-","△")&amp;"】"))</f>
        <v>【60.69】</v>
      </c>
      <c r="CW6" s="36">
        <f>IF(CW7="",NA(),CW7)</f>
        <v>77.900000000000006</v>
      </c>
      <c r="CX6" s="36">
        <f t="shared" ref="CX6:DF6" si="11">IF(CX7="",NA(),CX7)</f>
        <v>77.92</v>
      </c>
      <c r="CY6" s="36">
        <f t="shared" si="11"/>
        <v>78.27</v>
      </c>
      <c r="CZ6" s="36">
        <f t="shared" si="11"/>
        <v>78.349999999999994</v>
      </c>
      <c r="DA6" s="36">
        <f t="shared" si="11"/>
        <v>78.400000000000006</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58.34</v>
      </c>
      <c r="DI6" s="36">
        <f t="shared" ref="DI6:DQ6" si="12">IF(DI7="",NA(),DI7)</f>
        <v>60.31</v>
      </c>
      <c r="DJ6" s="36">
        <f t="shared" si="12"/>
        <v>61.32</v>
      </c>
      <c r="DK6" s="36">
        <f t="shared" si="12"/>
        <v>62.26</v>
      </c>
      <c r="DL6" s="36">
        <f t="shared" si="12"/>
        <v>62.56</v>
      </c>
      <c r="DM6" s="36">
        <f t="shared" si="12"/>
        <v>48.49</v>
      </c>
      <c r="DN6" s="36">
        <f t="shared" si="12"/>
        <v>48.05</v>
      </c>
      <c r="DO6" s="36">
        <f t="shared" si="12"/>
        <v>48.87</v>
      </c>
      <c r="DP6" s="36">
        <f t="shared" si="12"/>
        <v>49.92</v>
      </c>
      <c r="DQ6" s="36">
        <f t="shared" si="12"/>
        <v>50.63</v>
      </c>
      <c r="DR6" s="35" t="str">
        <f>IF(DR7="","",IF(DR7="-","【-】","【"&amp;SUBSTITUTE(TEXT(DR7,"#,##0.00"),"-","△")&amp;"】"))</f>
        <v>【50.19】</v>
      </c>
      <c r="DS6" s="36">
        <f>IF(DS7="",NA(),DS7)</f>
        <v>0.14000000000000001</v>
      </c>
      <c r="DT6" s="36">
        <f t="shared" ref="DT6:EB6" si="13">IF(DT7="",NA(),DT7)</f>
        <v>32.15</v>
      </c>
      <c r="DU6" s="36">
        <f t="shared" si="13"/>
        <v>14.4</v>
      </c>
      <c r="DV6" s="36">
        <f t="shared" si="13"/>
        <v>22.16</v>
      </c>
      <c r="DW6" s="36">
        <f t="shared" si="13"/>
        <v>21.85</v>
      </c>
      <c r="DX6" s="36">
        <f t="shared" si="13"/>
        <v>12.79</v>
      </c>
      <c r="DY6" s="36">
        <f t="shared" si="13"/>
        <v>13.39</v>
      </c>
      <c r="DZ6" s="36">
        <f t="shared" si="13"/>
        <v>14.85</v>
      </c>
      <c r="EA6" s="36">
        <f t="shared" si="13"/>
        <v>16.88</v>
      </c>
      <c r="EB6" s="36">
        <f t="shared" si="13"/>
        <v>18.28</v>
      </c>
      <c r="EC6" s="35" t="str">
        <f>IF(EC7="","",IF(EC7="-","【-】","【"&amp;SUBSTITUTE(TEXT(EC7,"#,##0.00"),"-","△")&amp;"】"))</f>
        <v>【20.63】</v>
      </c>
      <c r="ED6" s="36">
        <f>IF(ED7="",NA(),ED7)</f>
        <v>0.48</v>
      </c>
      <c r="EE6" s="36">
        <f t="shared" ref="EE6:EM6" si="14">IF(EE7="",NA(),EE7)</f>
        <v>0.09</v>
      </c>
      <c r="EF6" s="36">
        <f t="shared" si="14"/>
        <v>0.35</v>
      </c>
      <c r="EG6" s="36">
        <f t="shared" si="14"/>
        <v>0.83</v>
      </c>
      <c r="EH6" s="36">
        <f t="shared" si="14"/>
        <v>0.31</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432121</v>
      </c>
      <c r="D7" s="38">
        <v>46</v>
      </c>
      <c r="E7" s="38">
        <v>1</v>
      </c>
      <c r="F7" s="38">
        <v>0</v>
      </c>
      <c r="G7" s="38">
        <v>1</v>
      </c>
      <c r="H7" s="38" t="s">
        <v>93</v>
      </c>
      <c r="I7" s="38" t="s">
        <v>94</v>
      </c>
      <c r="J7" s="38" t="s">
        <v>95</v>
      </c>
      <c r="K7" s="38" t="s">
        <v>96</v>
      </c>
      <c r="L7" s="38" t="s">
        <v>97</v>
      </c>
      <c r="M7" s="38" t="s">
        <v>98</v>
      </c>
      <c r="N7" s="39" t="s">
        <v>99</v>
      </c>
      <c r="O7" s="39">
        <v>62.96</v>
      </c>
      <c r="P7" s="39">
        <v>92.45</v>
      </c>
      <c r="Q7" s="39">
        <v>6380</v>
      </c>
      <c r="R7" s="39">
        <v>26254</v>
      </c>
      <c r="S7" s="39">
        <v>126.94</v>
      </c>
      <c r="T7" s="39">
        <v>206.82</v>
      </c>
      <c r="U7" s="39">
        <v>24030</v>
      </c>
      <c r="V7" s="39">
        <v>126.12</v>
      </c>
      <c r="W7" s="39">
        <v>190.53</v>
      </c>
      <c r="X7" s="39">
        <v>111.26</v>
      </c>
      <c r="Y7" s="39">
        <v>109.34</v>
      </c>
      <c r="Z7" s="39">
        <v>108.26</v>
      </c>
      <c r="AA7" s="39">
        <v>111.25</v>
      </c>
      <c r="AB7" s="39">
        <v>106.28</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424.09</v>
      </c>
      <c r="AU7" s="39">
        <v>449.82</v>
      </c>
      <c r="AV7" s="39">
        <v>462.92</v>
      </c>
      <c r="AW7" s="39">
        <v>433.61</v>
      </c>
      <c r="AX7" s="39">
        <v>489.2</v>
      </c>
      <c r="AY7" s="39">
        <v>384.34</v>
      </c>
      <c r="AZ7" s="39">
        <v>359.47</v>
      </c>
      <c r="BA7" s="39">
        <v>369.69</v>
      </c>
      <c r="BB7" s="39">
        <v>379.08</v>
      </c>
      <c r="BC7" s="39">
        <v>367.55</v>
      </c>
      <c r="BD7" s="39">
        <v>260.31</v>
      </c>
      <c r="BE7" s="39">
        <v>454.44</v>
      </c>
      <c r="BF7" s="39">
        <v>429.83</v>
      </c>
      <c r="BG7" s="39">
        <v>417.09</v>
      </c>
      <c r="BH7" s="39">
        <v>388.65</v>
      </c>
      <c r="BI7" s="39">
        <v>374.74</v>
      </c>
      <c r="BJ7" s="39">
        <v>380.58</v>
      </c>
      <c r="BK7" s="39">
        <v>401.79</v>
      </c>
      <c r="BL7" s="39">
        <v>402.99</v>
      </c>
      <c r="BM7" s="39">
        <v>398.98</v>
      </c>
      <c r="BN7" s="39">
        <v>418.68</v>
      </c>
      <c r="BO7" s="39">
        <v>275.67</v>
      </c>
      <c r="BP7" s="39">
        <v>85.52</v>
      </c>
      <c r="BQ7" s="39">
        <v>83.38</v>
      </c>
      <c r="BR7" s="39">
        <v>83</v>
      </c>
      <c r="BS7" s="39">
        <v>85.99</v>
      </c>
      <c r="BT7" s="39">
        <v>81.69</v>
      </c>
      <c r="BU7" s="39">
        <v>102.38</v>
      </c>
      <c r="BV7" s="39">
        <v>100.12</v>
      </c>
      <c r="BW7" s="39">
        <v>98.66</v>
      </c>
      <c r="BX7" s="39">
        <v>98.64</v>
      </c>
      <c r="BY7" s="39">
        <v>94.78</v>
      </c>
      <c r="BZ7" s="39">
        <v>100.05</v>
      </c>
      <c r="CA7" s="39">
        <v>339.67</v>
      </c>
      <c r="CB7" s="39">
        <v>348.62</v>
      </c>
      <c r="CC7" s="39">
        <v>351.46</v>
      </c>
      <c r="CD7" s="39">
        <v>345.88</v>
      </c>
      <c r="CE7" s="39">
        <v>376.24</v>
      </c>
      <c r="CF7" s="39">
        <v>168.67</v>
      </c>
      <c r="CG7" s="39">
        <v>174.97</v>
      </c>
      <c r="CH7" s="39">
        <v>178.59</v>
      </c>
      <c r="CI7" s="39">
        <v>178.92</v>
      </c>
      <c r="CJ7" s="39">
        <v>181.3</v>
      </c>
      <c r="CK7" s="39">
        <v>166.4</v>
      </c>
      <c r="CL7" s="39">
        <v>66.680000000000007</v>
      </c>
      <c r="CM7" s="39">
        <v>66.33</v>
      </c>
      <c r="CN7" s="39">
        <v>65.2</v>
      </c>
      <c r="CO7" s="39">
        <v>64.459999999999994</v>
      </c>
      <c r="CP7" s="39">
        <v>62.64</v>
      </c>
      <c r="CQ7" s="39">
        <v>54.92</v>
      </c>
      <c r="CR7" s="39">
        <v>55.63</v>
      </c>
      <c r="CS7" s="39">
        <v>55.03</v>
      </c>
      <c r="CT7" s="39">
        <v>55.14</v>
      </c>
      <c r="CU7" s="39">
        <v>55.89</v>
      </c>
      <c r="CV7" s="39">
        <v>60.69</v>
      </c>
      <c r="CW7" s="39">
        <v>77.900000000000006</v>
      </c>
      <c r="CX7" s="39">
        <v>77.92</v>
      </c>
      <c r="CY7" s="39">
        <v>78.27</v>
      </c>
      <c r="CZ7" s="39">
        <v>78.349999999999994</v>
      </c>
      <c r="DA7" s="39">
        <v>78.400000000000006</v>
      </c>
      <c r="DB7" s="39">
        <v>82.66</v>
      </c>
      <c r="DC7" s="39">
        <v>82.04</v>
      </c>
      <c r="DD7" s="39">
        <v>81.900000000000006</v>
      </c>
      <c r="DE7" s="39">
        <v>81.39</v>
      </c>
      <c r="DF7" s="39">
        <v>81.27</v>
      </c>
      <c r="DG7" s="39">
        <v>89.82</v>
      </c>
      <c r="DH7" s="39">
        <v>58.34</v>
      </c>
      <c r="DI7" s="39">
        <v>60.31</v>
      </c>
      <c r="DJ7" s="39">
        <v>61.32</v>
      </c>
      <c r="DK7" s="39">
        <v>62.26</v>
      </c>
      <c r="DL7" s="39">
        <v>62.56</v>
      </c>
      <c r="DM7" s="39">
        <v>48.49</v>
      </c>
      <c r="DN7" s="39">
        <v>48.05</v>
      </c>
      <c r="DO7" s="39">
        <v>48.87</v>
      </c>
      <c r="DP7" s="39">
        <v>49.92</v>
      </c>
      <c r="DQ7" s="39">
        <v>50.63</v>
      </c>
      <c r="DR7" s="39">
        <v>50.19</v>
      </c>
      <c r="DS7" s="39">
        <v>0.14000000000000001</v>
      </c>
      <c r="DT7" s="39">
        <v>32.15</v>
      </c>
      <c r="DU7" s="39">
        <v>14.4</v>
      </c>
      <c r="DV7" s="39">
        <v>22.16</v>
      </c>
      <c r="DW7" s="39">
        <v>21.85</v>
      </c>
      <c r="DX7" s="39">
        <v>12.79</v>
      </c>
      <c r="DY7" s="39">
        <v>13.39</v>
      </c>
      <c r="DZ7" s="39">
        <v>14.85</v>
      </c>
      <c r="EA7" s="39">
        <v>16.88</v>
      </c>
      <c r="EB7" s="39">
        <v>18.28</v>
      </c>
      <c r="EC7" s="39">
        <v>20.63</v>
      </c>
      <c r="ED7" s="39">
        <v>0.48</v>
      </c>
      <c r="EE7" s="39">
        <v>0.09</v>
      </c>
      <c r="EF7" s="39">
        <v>0.35</v>
      </c>
      <c r="EG7" s="39">
        <v>0.83</v>
      </c>
      <c r="EH7" s="39">
        <v>0.31</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2022-02-04T00:26:54Z</cp:lastPrinted>
  <dcterms:created xsi:type="dcterms:W3CDTF">2021-12-03T06:58:35Z</dcterms:created>
  <dcterms:modified xsi:type="dcterms:W3CDTF">2022-02-04T00:26:57Z</dcterms:modified>
  <cp:category/>
</cp:coreProperties>
</file>